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7D7432F-9EF0-49E9-B6B7-03C20364C04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Лист1!$2:$3</definedName>
    <definedName name="_xlnm.Print_Area" localSheetId="0">Лист1!$A$1:$O$26</definedName>
  </definedNames>
  <calcPr calcId="191029"/>
</workbook>
</file>

<file path=xl/calcChain.xml><?xml version="1.0" encoding="utf-8"?>
<calcChain xmlns="http://schemas.openxmlformats.org/spreadsheetml/2006/main">
  <c r="H13" i="1" l="1"/>
  <c r="H14" i="1"/>
  <c r="O18" i="1"/>
  <c r="O19" i="1"/>
  <c r="O20" i="1"/>
  <c r="O21" i="1"/>
  <c r="O22" i="1"/>
  <c r="O23" i="1"/>
  <c r="O24" i="1"/>
  <c r="O17" i="1"/>
  <c r="N18" i="1"/>
  <c r="N19" i="1"/>
  <c r="N20" i="1"/>
  <c r="N21" i="1"/>
  <c r="N22" i="1"/>
  <c r="N23" i="1"/>
  <c r="N24" i="1"/>
  <c r="N17" i="1"/>
  <c r="L18" i="1"/>
  <c r="L19" i="1"/>
  <c r="L20" i="1"/>
  <c r="L21" i="1"/>
  <c r="L22" i="1"/>
  <c r="L17" i="1"/>
  <c r="K18" i="1"/>
  <c r="K19" i="1"/>
  <c r="K20" i="1"/>
  <c r="K21" i="1"/>
  <c r="K22" i="1"/>
  <c r="K17" i="1"/>
  <c r="O6" i="1"/>
  <c r="O7" i="1"/>
  <c r="O8" i="1"/>
  <c r="O9" i="1"/>
  <c r="O10" i="1"/>
  <c r="O11" i="1"/>
  <c r="O12" i="1"/>
  <c r="O13" i="1"/>
  <c r="O14" i="1"/>
  <c r="N6" i="1"/>
  <c r="N7" i="1"/>
  <c r="N8" i="1"/>
  <c r="N9" i="1"/>
  <c r="N10" i="1"/>
  <c r="N11" i="1"/>
  <c r="N12" i="1"/>
  <c r="N13" i="1"/>
  <c r="N14" i="1"/>
  <c r="L6" i="1"/>
  <c r="L7" i="1"/>
  <c r="L8" i="1"/>
  <c r="L9" i="1"/>
  <c r="L10" i="1"/>
  <c r="L11" i="1"/>
  <c r="L12" i="1"/>
  <c r="L13" i="1"/>
  <c r="L14" i="1"/>
  <c r="K6" i="1"/>
  <c r="K7" i="1"/>
  <c r="K8" i="1"/>
  <c r="K9" i="1"/>
  <c r="K10" i="1"/>
  <c r="K11" i="1"/>
  <c r="K12" i="1"/>
  <c r="K13" i="1"/>
  <c r="K14" i="1"/>
  <c r="L24" i="1"/>
  <c r="K24" i="1"/>
  <c r="L23" i="1"/>
  <c r="K23" i="1"/>
  <c r="O5" i="1"/>
  <c r="N5" i="1"/>
  <c r="L5" i="1"/>
  <c r="K5" i="1"/>
  <c r="I6" i="1"/>
  <c r="I7" i="1"/>
  <c r="I8" i="1"/>
  <c r="I9" i="1"/>
  <c r="I10" i="1"/>
  <c r="I11" i="1"/>
  <c r="I12" i="1"/>
  <c r="I13" i="1"/>
  <c r="I14" i="1"/>
  <c r="I5" i="1"/>
  <c r="I19" i="1"/>
  <c r="I20" i="1"/>
  <c r="I21" i="1"/>
  <c r="I22" i="1"/>
  <c r="I23" i="1"/>
  <c r="I24" i="1"/>
  <c r="I17" i="1"/>
  <c r="I18" i="1"/>
  <c r="H21" i="1"/>
  <c r="H22" i="1"/>
  <c r="M25" i="1"/>
  <c r="J25" i="1"/>
  <c r="F25" i="1"/>
  <c r="G25" i="1"/>
  <c r="E25" i="1"/>
  <c r="H5" i="1"/>
  <c r="H6" i="1"/>
  <c r="M15" i="1"/>
  <c r="J15" i="1"/>
  <c r="G15" i="1"/>
  <c r="F15" i="1"/>
  <c r="E15" i="1"/>
  <c r="H24" i="1"/>
  <c r="H23" i="1"/>
  <c r="H20" i="1"/>
  <c r="H19" i="1"/>
  <c r="H18" i="1"/>
  <c r="H17" i="1"/>
  <c r="H12" i="1"/>
  <c r="H11" i="1"/>
  <c r="H10" i="1"/>
  <c r="H9" i="1"/>
  <c r="H8" i="1"/>
  <c r="H7" i="1"/>
  <c r="O25" i="1" l="1"/>
  <c r="O15" i="1"/>
  <c r="K15" i="1"/>
  <c r="L15" i="1"/>
  <c r="N15" i="1"/>
  <c r="K25" i="1"/>
  <c r="L25" i="1"/>
  <c r="N25" i="1"/>
  <c r="I25" i="1"/>
  <c r="G26" i="1"/>
  <c r="I15" i="1"/>
  <c r="F26" i="1"/>
  <c r="H15" i="1"/>
  <c r="M26" i="1"/>
  <c r="J26" i="1"/>
  <c r="E26" i="1"/>
  <c r="H25" i="1"/>
  <c r="O26" i="1" l="1"/>
  <c r="L26" i="1"/>
  <c r="K26" i="1"/>
  <c r="N26" i="1"/>
  <c r="I26" i="1"/>
  <c r="H26" i="1"/>
</calcChain>
</file>

<file path=xl/sharedStrings.xml><?xml version="1.0" encoding="utf-8"?>
<sst xmlns="http://schemas.openxmlformats.org/spreadsheetml/2006/main" count="89" uniqueCount="54">
  <si>
    <t>№ п/п</t>
  </si>
  <si>
    <t>Наименование показателя</t>
  </si>
  <si>
    <t>Единица измерения</t>
  </si>
  <si>
    <t>%</t>
  </si>
  <si>
    <t>Количество мероприятий</t>
  </si>
  <si>
    <t>тыс.руб.</t>
  </si>
  <si>
    <t>чел.</t>
  </si>
  <si>
    <t>Число обучающихся</t>
  </si>
  <si>
    <t>человеко-час</t>
  </si>
  <si>
    <t>Количество человеко-часов</t>
  </si>
  <si>
    <t/>
  </si>
  <si>
    <t>1.1</t>
  </si>
  <si>
    <t>Объем финансового обеспечения оказания муниципальной услуги (работы)</t>
  </si>
  <si>
    <t>1.2</t>
  </si>
  <si>
    <t xml:space="preserve">Реализация основных общеобразовательных программ дошкольного образования </t>
  </si>
  <si>
    <t>Реализация основных общеобразовательных программ начального общего, основного общего, среднего общего образования</t>
  </si>
  <si>
    <t>1.3</t>
  </si>
  <si>
    <t>Реализация дополнительных общеобразовательных программ</t>
  </si>
  <si>
    <t>1.4</t>
  </si>
  <si>
    <t>Организация отдыха детей и молодежи</t>
  </si>
  <si>
    <t>Количество человек</t>
  </si>
  <si>
    <t>1.5</t>
  </si>
  <si>
    <t>Временное трудоустройство школьников</t>
  </si>
  <si>
    <t>План 
2024 год</t>
  </si>
  <si>
    <t>2.</t>
  </si>
  <si>
    <t>1.</t>
  </si>
  <si>
    <t>2.1</t>
  </si>
  <si>
    <t>Реализация дополнительных предпрофессиональных программ в области искусства</t>
  </si>
  <si>
    <t>Число учащихся</t>
  </si>
  <si>
    <t>2.2</t>
  </si>
  <si>
    <t>Организация и проведение культурно-массовых мероприятий</t>
  </si>
  <si>
    <t>2.3</t>
  </si>
  <si>
    <t>Публичный показ музейных предметов, музейных коллекций</t>
  </si>
  <si>
    <t>Количество посетителей</t>
  </si>
  <si>
    <t>2.4</t>
  </si>
  <si>
    <t>Библиотечное, библиографическое и информационное обслуживание пользователей библиотек</t>
  </si>
  <si>
    <t>Количество посещений</t>
  </si>
  <si>
    <t>ВСЕГО объем финансового обеспечения оказания услуг услуг (работ)</t>
  </si>
  <si>
    <t>Наименование муниципальной услуги (работы)</t>
  </si>
  <si>
    <t>План 
2025 год</t>
  </si>
  <si>
    <t>Сведения о планируемых объемах оказания муниципальных услуг (работ) муниципальными учреждениями Хасанского муниципального округа, 
а также о планируемых объемах их финансового обеспечения</t>
  </si>
  <si>
    <t>Факт 
2022 год</t>
  </si>
  <si>
    <t>Оценка 
2023 год</t>
  </si>
  <si>
    <t>Сравнение
2024 (план) с 2022 (факт)</t>
  </si>
  <si>
    <t>Сравнение 
2024 (план) с 2023 (оценка)</t>
  </si>
  <si>
    <t>Сравнение 
2025 (план) с 2022 (факт)</t>
  </si>
  <si>
    <t>Сравнение
2025 (план) с 2023 (оценка)</t>
  </si>
  <si>
    <t>План 
2026 год</t>
  </si>
  <si>
    <t>Сравнениеъ
2026 (план) с 2022 (факт)</t>
  </si>
  <si>
    <t>Сравнение
2026 (план) с 2023 (оценка)</t>
  </si>
  <si>
    <t>ВЕДОМСТВО (021) МКУ "УПРАВЛЕНИЕ ОБРАЗОВАНИЯ ХАСАНСКОГО МУНИЦИПАЛЬНОГО ОКРУГА"</t>
  </si>
  <si>
    <t>Итого объем финансового обеспечение оказания муниципальных услуг (работ) по ведомству (021) МКУ "Управление образования Хасанского муниципального округа"</t>
  </si>
  <si>
    <t>ВЕДОМСТВО (024) "АДМИНИСТРАЦИЯ ХАСАНСКОГО МУНИЦИПАЛЬНОГО ОКРУГА"</t>
  </si>
  <si>
    <t>Итого объем финансового обеспечение оказания муниципальных услуг (работ) по ведомству (024) Администрация Хасанского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</si>
</sst>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 wrapText="1"/>
    </xf>
  </cellStyleXfs>
  <cellXfs count="52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right" vertical="top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view="pageBreakPreview" zoomScale="70" zoomScaleNormal="100" zoomScaleSheetLayoutView="70" workbookViewId="0">
      <pane ySplit="3" topLeftCell="A7" activePane="bottomLeft" state="frozen"/>
      <selection pane="bottomLeft" activeCell="E23" sqref="E23:O23"/>
    </sheetView>
  </sheetViews>
  <sheetFormatPr defaultRowHeight="15.75" x14ac:dyDescent="0.25"/>
  <cols>
    <col min="1" max="1" width="9.140625" style="1"/>
    <col min="2" max="2" width="50.7109375" style="2" customWidth="1"/>
    <col min="3" max="3" width="43.28515625" style="2" customWidth="1"/>
    <col min="4" max="4" width="18" style="2" customWidth="1"/>
    <col min="5" max="15" width="17.28515625" style="2" customWidth="1"/>
    <col min="16" max="16384" width="9.140625" style="2"/>
  </cols>
  <sheetData>
    <row r="1" spans="1:15" ht="62.25" customHeight="1" x14ac:dyDescent="0.25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5" ht="47.25" x14ac:dyDescent="0.25">
      <c r="A2" s="34" t="s">
        <v>0</v>
      </c>
      <c r="B2" s="35" t="s">
        <v>38</v>
      </c>
      <c r="C2" s="35" t="s">
        <v>1</v>
      </c>
      <c r="D2" s="35" t="s">
        <v>2</v>
      </c>
      <c r="E2" s="35" t="s">
        <v>41</v>
      </c>
      <c r="F2" s="35" t="s">
        <v>42</v>
      </c>
      <c r="G2" s="35" t="s">
        <v>23</v>
      </c>
      <c r="H2" s="3" t="s">
        <v>43</v>
      </c>
      <c r="I2" s="3" t="s">
        <v>44</v>
      </c>
      <c r="J2" s="45" t="s">
        <v>39</v>
      </c>
      <c r="K2" s="3" t="s">
        <v>45</v>
      </c>
      <c r="L2" s="3" t="s">
        <v>46</v>
      </c>
      <c r="M2" s="42" t="s">
        <v>47</v>
      </c>
      <c r="N2" s="3" t="s">
        <v>48</v>
      </c>
      <c r="O2" s="3" t="s">
        <v>49</v>
      </c>
    </row>
    <row r="3" spans="1:15" x14ac:dyDescent="0.25">
      <c r="A3" s="34"/>
      <c r="B3" s="35"/>
      <c r="C3" s="35"/>
      <c r="D3" s="35"/>
      <c r="E3" s="35"/>
      <c r="F3" s="35"/>
      <c r="G3" s="35"/>
      <c r="H3" s="3" t="s">
        <v>3</v>
      </c>
      <c r="I3" s="3" t="s">
        <v>3</v>
      </c>
      <c r="J3" s="46"/>
      <c r="K3" s="11" t="s">
        <v>3</v>
      </c>
      <c r="L3" s="3" t="s">
        <v>3</v>
      </c>
      <c r="M3" s="42"/>
      <c r="N3" s="3" t="s">
        <v>3</v>
      </c>
      <c r="O3" s="3" t="s">
        <v>3</v>
      </c>
    </row>
    <row r="4" spans="1:15" ht="16.5" x14ac:dyDescent="0.25">
      <c r="A4" s="4" t="s">
        <v>25</v>
      </c>
      <c r="B4" s="36" t="s">
        <v>50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  <c r="N4" s="10"/>
      <c r="O4" s="10"/>
    </row>
    <row r="5" spans="1:15" x14ac:dyDescent="0.25">
      <c r="A5" s="34" t="s">
        <v>11</v>
      </c>
      <c r="B5" s="38" t="s">
        <v>14</v>
      </c>
      <c r="C5" s="6" t="s">
        <v>7</v>
      </c>
      <c r="D5" s="9" t="s">
        <v>6</v>
      </c>
      <c r="E5" s="14">
        <v>587</v>
      </c>
      <c r="F5" s="14">
        <v>1230</v>
      </c>
      <c r="G5" s="16">
        <v>1200</v>
      </c>
      <c r="H5" s="18">
        <f t="shared" ref="H5:H14" si="0">G5/E5*100</f>
        <v>204.42930153321976</v>
      </c>
      <c r="I5" s="18">
        <f>G5/F5*100</f>
        <v>97.560975609756099</v>
      </c>
      <c r="J5" s="16">
        <v>1200</v>
      </c>
      <c r="K5" s="13">
        <f>J5/E5*100</f>
        <v>204.42930153321976</v>
      </c>
      <c r="L5" s="13">
        <f>J5/F5*100</f>
        <v>97.560975609756099</v>
      </c>
      <c r="M5" s="30">
        <v>1200</v>
      </c>
      <c r="N5" s="12">
        <f>M5/E5*100</f>
        <v>204.42930153321976</v>
      </c>
      <c r="O5" s="12">
        <f>M5/F5*100</f>
        <v>97.560975609756099</v>
      </c>
    </row>
    <row r="6" spans="1:15" ht="47.25" x14ac:dyDescent="0.25">
      <c r="A6" s="34"/>
      <c r="B6" s="38"/>
      <c r="C6" s="6" t="s">
        <v>12</v>
      </c>
      <c r="D6" s="3" t="s">
        <v>5</v>
      </c>
      <c r="E6" s="21">
        <v>90385.16</v>
      </c>
      <c r="F6" s="22">
        <v>237684.17</v>
      </c>
      <c r="G6" s="22">
        <v>247196.03</v>
      </c>
      <c r="H6" s="24">
        <f t="shared" si="0"/>
        <v>273.49183206623741</v>
      </c>
      <c r="I6" s="24">
        <f t="shared" ref="I6:I15" si="1">G6/F6*100</f>
        <v>104.00189040776253</v>
      </c>
      <c r="J6" s="22">
        <v>258797.77</v>
      </c>
      <c r="K6" s="17">
        <f t="shared" ref="K6:K15" si="2">J6/E6*100</f>
        <v>286.32772238274515</v>
      </c>
      <c r="L6" s="17">
        <f t="shared" ref="L6:L15" si="3">J6/F6*100</f>
        <v>108.88304845880144</v>
      </c>
      <c r="M6" s="23">
        <v>272675.15999999997</v>
      </c>
      <c r="N6" s="18">
        <f t="shared" ref="N6:N15" si="4">M6/E6*100</f>
        <v>301.68133795415082</v>
      </c>
      <c r="O6" s="18">
        <f t="shared" ref="O6:O15" si="5">M6/F6*100</f>
        <v>114.72163249239524</v>
      </c>
    </row>
    <row r="7" spans="1:15" x14ac:dyDescent="0.25">
      <c r="A7" s="34" t="s">
        <v>13</v>
      </c>
      <c r="B7" s="38" t="s">
        <v>15</v>
      </c>
      <c r="C7" s="6" t="s">
        <v>7</v>
      </c>
      <c r="D7" s="9" t="s">
        <v>6</v>
      </c>
      <c r="E7" s="14">
        <v>1292</v>
      </c>
      <c r="F7" s="14">
        <v>3141</v>
      </c>
      <c r="G7" s="16">
        <v>3141</v>
      </c>
      <c r="H7" s="18">
        <f t="shared" si="0"/>
        <v>243.11145510835911</v>
      </c>
      <c r="I7" s="18">
        <f t="shared" si="1"/>
        <v>100</v>
      </c>
      <c r="J7" s="16">
        <v>3141</v>
      </c>
      <c r="K7" s="13">
        <f t="shared" si="2"/>
        <v>243.11145510835911</v>
      </c>
      <c r="L7" s="13">
        <f t="shared" si="3"/>
        <v>100</v>
      </c>
      <c r="M7" s="30">
        <v>3141</v>
      </c>
      <c r="N7" s="12">
        <f t="shared" si="4"/>
        <v>243.11145510835911</v>
      </c>
      <c r="O7" s="12">
        <f t="shared" si="5"/>
        <v>100</v>
      </c>
    </row>
    <row r="8" spans="1:15" ht="47.25" x14ac:dyDescent="0.25">
      <c r="A8" s="34"/>
      <c r="B8" s="38"/>
      <c r="C8" s="6" t="s">
        <v>12</v>
      </c>
      <c r="D8" s="3" t="s">
        <v>5</v>
      </c>
      <c r="E8" s="21">
        <v>103273.13</v>
      </c>
      <c r="F8" s="22">
        <v>380240.63</v>
      </c>
      <c r="G8" s="22">
        <v>399262.11</v>
      </c>
      <c r="H8" s="24">
        <f t="shared" si="0"/>
        <v>386.607929865203</v>
      </c>
      <c r="I8" s="24">
        <f t="shared" si="1"/>
        <v>105.00248487385475</v>
      </c>
      <c r="J8" s="22">
        <v>416050.93</v>
      </c>
      <c r="K8" s="17">
        <f t="shared" si="2"/>
        <v>402.86464639931017</v>
      </c>
      <c r="L8" s="17">
        <f t="shared" si="3"/>
        <v>109.41779946030491</v>
      </c>
      <c r="M8" s="23">
        <v>436270.94</v>
      </c>
      <c r="N8" s="18">
        <f t="shared" si="4"/>
        <v>422.44380508269666</v>
      </c>
      <c r="O8" s="18">
        <f t="shared" si="5"/>
        <v>114.73548736756511</v>
      </c>
    </row>
    <row r="9" spans="1:15" x14ac:dyDescent="0.25">
      <c r="A9" s="34" t="s">
        <v>16</v>
      </c>
      <c r="B9" s="38" t="s">
        <v>17</v>
      </c>
      <c r="C9" s="6" t="s">
        <v>9</v>
      </c>
      <c r="D9" s="9" t="s">
        <v>8</v>
      </c>
      <c r="E9" s="14">
        <v>1433664</v>
      </c>
      <c r="F9" s="14">
        <v>1433664</v>
      </c>
      <c r="G9" s="14">
        <v>1433664</v>
      </c>
      <c r="H9" s="18">
        <f t="shared" si="0"/>
        <v>100</v>
      </c>
      <c r="I9" s="18">
        <f t="shared" si="1"/>
        <v>100</v>
      </c>
      <c r="J9" s="14">
        <v>1433664</v>
      </c>
      <c r="K9" s="13">
        <f t="shared" si="2"/>
        <v>100</v>
      </c>
      <c r="L9" s="13">
        <f t="shared" si="3"/>
        <v>100</v>
      </c>
      <c r="M9" s="15">
        <v>1433664</v>
      </c>
      <c r="N9" s="12">
        <f t="shared" si="4"/>
        <v>100</v>
      </c>
      <c r="O9" s="12">
        <f t="shared" si="5"/>
        <v>100</v>
      </c>
    </row>
    <row r="10" spans="1:15" ht="47.25" x14ac:dyDescent="0.25">
      <c r="A10" s="34"/>
      <c r="B10" s="38"/>
      <c r="C10" s="6" t="s">
        <v>12</v>
      </c>
      <c r="D10" s="3" t="s">
        <v>5</v>
      </c>
      <c r="E10" s="21">
        <v>33307.39</v>
      </c>
      <c r="F10" s="22">
        <v>44636.18</v>
      </c>
      <c r="G10" s="22">
        <v>51785</v>
      </c>
      <c r="H10" s="24">
        <f t="shared" si="0"/>
        <v>155.4760069762296</v>
      </c>
      <c r="I10" s="24">
        <f t="shared" si="1"/>
        <v>116.01575224403165</v>
      </c>
      <c r="J10" s="22">
        <v>54012.25</v>
      </c>
      <c r="K10" s="17">
        <f t="shared" si="2"/>
        <v>162.16296143288324</v>
      </c>
      <c r="L10" s="17">
        <f t="shared" si="3"/>
        <v>121.0055385563908</v>
      </c>
      <c r="M10" s="23">
        <v>55775.03</v>
      </c>
      <c r="N10" s="18">
        <f t="shared" si="4"/>
        <v>167.45542055381705</v>
      </c>
      <c r="O10" s="18">
        <f t="shared" si="5"/>
        <v>124.95475643301017</v>
      </c>
    </row>
    <row r="11" spans="1:15" x14ac:dyDescent="0.25">
      <c r="A11" s="34" t="s">
        <v>18</v>
      </c>
      <c r="B11" s="38" t="s">
        <v>19</v>
      </c>
      <c r="C11" s="6" t="s">
        <v>20</v>
      </c>
      <c r="D11" s="9" t="s">
        <v>6</v>
      </c>
      <c r="E11" s="14">
        <v>320</v>
      </c>
      <c r="F11" s="14">
        <v>1508</v>
      </c>
      <c r="G11" s="16">
        <v>0</v>
      </c>
      <c r="H11" s="24">
        <f t="shared" si="0"/>
        <v>0</v>
      </c>
      <c r="I11" s="24">
        <f t="shared" si="1"/>
        <v>0</v>
      </c>
      <c r="J11" s="14">
        <v>0</v>
      </c>
      <c r="K11" s="13">
        <f t="shared" si="2"/>
        <v>0</v>
      </c>
      <c r="L11" s="13">
        <f t="shared" si="3"/>
        <v>0</v>
      </c>
      <c r="M11" s="15">
        <v>0</v>
      </c>
      <c r="N11" s="12">
        <f t="shared" si="4"/>
        <v>0</v>
      </c>
      <c r="O11" s="12">
        <f t="shared" si="5"/>
        <v>0</v>
      </c>
    </row>
    <row r="12" spans="1:15" ht="47.25" x14ac:dyDescent="0.25">
      <c r="A12" s="34"/>
      <c r="B12" s="38"/>
      <c r="C12" s="6" t="s">
        <v>12</v>
      </c>
      <c r="D12" s="3" t="s">
        <v>5</v>
      </c>
      <c r="E12" s="21">
        <v>570.88</v>
      </c>
      <c r="F12" s="21">
        <v>3582.47</v>
      </c>
      <c r="G12" s="21">
        <v>0</v>
      </c>
      <c r="H12" s="24">
        <f t="shared" si="0"/>
        <v>0</v>
      </c>
      <c r="I12" s="24">
        <f t="shared" si="1"/>
        <v>0</v>
      </c>
      <c r="J12" s="21">
        <v>0</v>
      </c>
      <c r="K12" s="17">
        <f t="shared" si="2"/>
        <v>0</v>
      </c>
      <c r="L12" s="17">
        <f t="shared" si="3"/>
        <v>0</v>
      </c>
      <c r="M12" s="25">
        <v>0</v>
      </c>
      <c r="N12" s="18">
        <f t="shared" si="4"/>
        <v>0</v>
      </c>
      <c r="O12" s="18">
        <f t="shared" si="5"/>
        <v>0</v>
      </c>
    </row>
    <row r="13" spans="1:15" x14ac:dyDescent="0.25">
      <c r="A13" s="34" t="s">
        <v>21</v>
      </c>
      <c r="B13" s="38" t="s">
        <v>22</v>
      </c>
      <c r="C13" s="6" t="s">
        <v>20</v>
      </c>
      <c r="D13" s="9" t="s">
        <v>6</v>
      </c>
      <c r="E13" s="14">
        <v>45</v>
      </c>
      <c r="F13" s="14">
        <v>151</v>
      </c>
      <c r="G13" s="14">
        <v>0</v>
      </c>
      <c r="H13" s="24">
        <f t="shared" si="0"/>
        <v>0</v>
      </c>
      <c r="I13" s="24">
        <f t="shared" si="1"/>
        <v>0</v>
      </c>
      <c r="J13" s="14">
        <v>0</v>
      </c>
      <c r="K13" s="13">
        <f t="shared" si="2"/>
        <v>0</v>
      </c>
      <c r="L13" s="13">
        <f t="shared" si="3"/>
        <v>0</v>
      </c>
      <c r="M13" s="15">
        <v>0</v>
      </c>
      <c r="N13" s="12">
        <f t="shared" si="4"/>
        <v>0</v>
      </c>
      <c r="O13" s="12">
        <f t="shared" si="5"/>
        <v>0</v>
      </c>
    </row>
    <row r="14" spans="1:15" ht="47.25" x14ac:dyDescent="0.25">
      <c r="A14" s="34"/>
      <c r="B14" s="38"/>
      <c r="C14" s="6" t="s">
        <v>12</v>
      </c>
      <c r="D14" s="3" t="s">
        <v>5</v>
      </c>
      <c r="E14" s="21">
        <v>129.01</v>
      </c>
      <c r="F14" s="21">
        <v>851.4</v>
      </c>
      <c r="G14" s="21">
        <v>0</v>
      </c>
      <c r="H14" s="24">
        <f t="shared" si="0"/>
        <v>0</v>
      </c>
      <c r="I14" s="24">
        <f t="shared" si="1"/>
        <v>0</v>
      </c>
      <c r="J14" s="21">
        <v>0</v>
      </c>
      <c r="K14" s="17">
        <f t="shared" si="2"/>
        <v>0</v>
      </c>
      <c r="L14" s="17">
        <f t="shared" si="3"/>
        <v>0</v>
      </c>
      <c r="M14" s="25">
        <v>0</v>
      </c>
      <c r="N14" s="18">
        <f t="shared" si="4"/>
        <v>0</v>
      </c>
      <c r="O14" s="18">
        <f t="shared" si="5"/>
        <v>0</v>
      </c>
    </row>
    <row r="15" spans="1:15" ht="39" customHeight="1" x14ac:dyDescent="0.25">
      <c r="A15" s="40" t="s">
        <v>51</v>
      </c>
      <c r="B15" s="40"/>
      <c r="C15" s="40"/>
      <c r="D15" s="7" t="s">
        <v>10</v>
      </c>
      <c r="E15" s="27">
        <f>E6+E8+E10+E12+E14</f>
        <v>227665.57</v>
      </c>
      <c r="F15" s="27">
        <f>F6+F8+F10+F12+F14</f>
        <v>666994.85000000009</v>
      </c>
      <c r="G15" s="27">
        <f>G6+G8+G10+G12+G14</f>
        <v>698243.14</v>
      </c>
      <c r="H15" s="5">
        <f t="shared" ref="H15" si="6">G15/E15*100</f>
        <v>306.69685363491726</v>
      </c>
      <c r="I15" s="5">
        <f t="shared" si="1"/>
        <v>104.68493722252876</v>
      </c>
      <c r="J15" s="27">
        <f>J6+J8+J10+J12+J14</f>
        <v>728860.95</v>
      </c>
      <c r="K15" s="17">
        <f t="shared" si="2"/>
        <v>320.1454440388153</v>
      </c>
      <c r="L15" s="17">
        <f t="shared" si="3"/>
        <v>109.27534897758204</v>
      </c>
      <c r="M15" s="26">
        <f>M6+M8+M10+M12+M14</f>
        <v>764721.13</v>
      </c>
      <c r="N15" s="18">
        <f t="shared" si="4"/>
        <v>335.89669707193758</v>
      </c>
      <c r="O15" s="18">
        <f t="shared" si="5"/>
        <v>114.651729319949</v>
      </c>
    </row>
    <row r="16" spans="1:15" ht="16.5" x14ac:dyDescent="0.25">
      <c r="A16" s="4" t="s">
        <v>24</v>
      </c>
      <c r="B16" s="36" t="s">
        <v>52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10"/>
      <c r="O16" s="10"/>
    </row>
    <row r="17" spans="1:15" x14ac:dyDescent="0.25">
      <c r="A17" s="34" t="s">
        <v>26</v>
      </c>
      <c r="B17" s="41" t="s">
        <v>27</v>
      </c>
      <c r="C17" s="6" t="s">
        <v>28</v>
      </c>
      <c r="D17" s="3" t="s">
        <v>6</v>
      </c>
      <c r="E17" s="14">
        <v>273</v>
      </c>
      <c r="F17" s="14">
        <v>275</v>
      </c>
      <c r="G17" s="14">
        <v>275</v>
      </c>
      <c r="H17" s="18">
        <f>G17/E17*100</f>
        <v>100.73260073260073</v>
      </c>
      <c r="I17" s="18">
        <f>G17/F17*100</f>
        <v>100</v>
      </c>
      <c r="J17" s="14">
        <v>275</v>
      </c>
      <c r="K17" s="12">
        <f>J17/E17*100</f>
        <v>100.73260073260073</v>
      </c>
      <c r="L17" s="12">
        <f>J17/F17*100</f>
        <v>100</v>
      </c>
      <c r="M17" s="15">
        <v>275</v>
      </c>
      <c r="N17" s="12">
        <f>M17/E17*100</f>
        <v>100.73260073260073</v>
      </c>
      <c r="O17" s="12">
        <f>M17/F17*100</f>
        <v>100</v>
      </c>
    </row>
    <row r="18" spans="1:15" ht="47.25" x14ac:dyDescent="0.25">
      <c r="A18" s="34"/>
      <c r="B18" s="41" t="s">
        <v>10</v>
      </c>
      <c r="C18" s="8" t="s">
        <v>12</v>
      </c>
      <c r="D18" s="9" t="s">
        <v>5</v>
      </c>
      <c r="E18" s="21">
        <v>15843.08</v>
      </c>
      <c r="F18" s="21">
        <v>19839.03</v>
      </c>
      <c r="G18" s="22">
        <v>23760.799999999999</v>
      </c>
      <c r="H18" s="24">
        <f t="shared" ref="H18:H24" si="7">G18/E18*100</f>
        <v>149.97588852672584</v>
      </c>
      <c r="I18" s="24">
        <f>G18/F18*100</f>
        <v>119.76795236460653</v>
      </c>
      <c r="J18" s="22">
        <v>25461.200000000001</v>
      </c>
      <c r="K18" s="18">
        <f t="shared" ref="K18:K22" si="8">J18/E18*100</f>
        <v>160.70865008571568</v>
      </c>
      <c r="L18" s="18">
        <f t="shared" ref="L18:L22" si="9">J18/F18*100</f>
        <v>128.33893592579881</v>
      </c>
      <c r="M18" s="23">
        <v>26917.57</v>
      </c>
      <c r="N18" s="18">
        <f t="shared" ref="N18:N26" si="10">M18/E18*100</f>
        <v>169.90111771196004</v>
      </c>
      <c r="O18" s="18">
        <f t="shared" ref="O18:O26" si="11">M18/F18*100</f>
        <v>135.67986942910011</v>
      </c>
    </row>
    <row r="19" spans="1:15" x14ac:dyDescent="0.25">
      <c r="A19" s="34" t="s">
        <v>29</v>
      </c>
      <c r="B19" s="41" t="s">
        <v>30</v>
      </c>
      <c r="C19" s="6" t="s">
        <v>4</v>
      </c>
      <c r="D19" s="3" t="s">
        <v>6</v>
      </c>
      <c r="E19" s="14">
        <v>179</v>
      </c>
      <c r="F19" s="14">
        <v>619</v>
      </c>
      <c r="G19" s="14">
        <v>625</v>
      </c>
      <c r="H19" s="18">
        <f t="shared" si="7"/>
        <v>349.16201117318434</v>
      </c>
      <c r="I19" s="18">
        <f t="shared" ref="I19:I26" si="12">G19/F19*100</f>
        <v>100.96930533117931</v>
      </c>
      <c r="J19" s="14">
        <v>630</v>
      </c>
      <c r="K19" s="12">
        <f t="shared" si="8"/>
        <v>351.95530726256987</v>
      </c>
      <c r="L19" s="12">
        <f t="shared" si="9"/>
        <v>101.77705977382875</v>
      </c>
      <c r="M19" s="15">
        <v>635</v>
      </c>
      <c r="N19" s="12">
        <f t="shared" si="10"/>
        <v>354.7486033519553</v>
      </c>
      <c r="O19" s="12">
        <f t="shared" si="11"/>
        <v>102.58481421647818</v>
      </c>
    </row>
    <row r="20" spans="1:15" ht="47.25" x14ac:dyDescent="0.25">
      <c r="A20" s="34"/>
      <c r="B20" s="41" t="s">
        <v>10</v>
      </c>
      <c r="C20" s="8" t="s">
        <v>12</v>
      </c>
      <c r="D20" s="9" t="s">
        <v>5</v>
      </c>
      <c r="E20" s="28">
        <v>11995.65</v>
      </c>
      <c r="F20" s="28">
        <v>32521.46</v>
      </c>
      <c r="G20" s="28">
        <v>35310.75</v>
      </c>
      <c r="H20" s="24">
        <f t="shared" si="7"/>
        <v>294.36295657175731</v>
      </c>
      <c r="I20" s="24">
        <f t="shared" si="12"/>
        <v>108.57676746369935</v>
      </c>
      <c r="J20" s="28">
        <v>37352.97</v>
      </c>
      <c r="K20" s="18">
        <f t="shared" si="8"/>
        <v>311.38762801515554</v>
      </c>
      <c r="L20" s="18">
        <f t="shared" si="9"/>
        <v>114.85637483680007</v>
      </c>
      <c r="M20" s="29">
        <v>39624.559999999998</v>
      </c>
      <c r="N20" s="18">
        <f t="shared" si="10"/>
        <v>330.32440926502522</v>
      </c>
      <c r="O20" s="18">
        <f t="shared" si="11"/>
        <v>121.84127034887118</v>
      </c>
    </row>
    <row r="21" spans="1:15" x14ac:dyDescent="0.25">
      <c r="A21" s="34" t="s">
        <v>31</v>
      </c>
      <c r="B21" s="41" t="s">
        <v>32</v>
      </c>
      <c r="C21" s="6" t="s">
        <v>33</v>
      </c>
      <c r="D21" s="3" t="s">
        <v>6</v>
      </c>
      <c r="E21" s="14">
        <v>6737</v>
      </c>
      <c r="F21" s="14">
        <v>7041</v>
      </c>
      <c r="G21" s="14">
        <v>7041</v>
      </c>
      <c r="H21" s="18">
        <f t="shared" si="7"/>
        <v>104.51239424075997</v>
      </c>
      <c r="I21" s="18">
        <f t="shared" si="12"/>
        <v>100</v>
      </c>
      <c r="J21" s="14">
        <v>7120</v>
      </c>
      <c r="K21" s="12">
        <f t="shared" si="8"/>
        <v>105.68502300727327</v>
      </c>
      <c r="L21" s="12">
        <f t="shared" si="9"/>
        <v>101.12199971594944</v>
      </c>
      <c r="M21" s="15">
        <v>7200</v>
      </c>
      <c r="N21" s="12">
        <f t="shared" si="10"/>
        <v>106.87249517589433</v>
      </c>
      <c r="O21" s="12">
        <f t="shared" si="11"/>
        <v>102.25820195994888</v>
      </c>
    </row>
    <row r="22" spans="1:15" ht="47.25" x14ac:dyDescent="0.25">
      <c r="A22" s="34"/>
      <c r="B22" s="41" t="s">
        <v>10</v>
      </c>
      <c r="C22" s="8" t="s">
        <v>12</v>
      </c>
      <c r="D22" s="9" t="s">
        <v>5</v>
      </c>
      <c r="E22" s="21">
        <v>1542.66</v>
      </c>
      <c r="F22" s="21">
        <v>1696.81</v>
      </c>
      <c r="G22" s="21">
        <v>3231.56</v>
      </c>
      <c r="H22" s="18">
        <f t="shared" si="7"/>
        <v>209.47972981732849</v>
      </c>
      <c r="I22" s="18">
        <f t="shared" si="12"/>
        <v>190.44913690984848</v>
      </c>
      <c r="J22" s="21">
        <v>3614.92</v>
      </c>
      <c r="K22" s="18">
        <f t="shared" si="8"/>
        <v>234.33031257697743</v>
      </c>
      <c r="L22" s="18">
        <f t="shared" si="9"/>
        <v>213.04212021381298</v>
      </c>
      <c r="M22" s="25">
        <v>3831.32</v>
      </c>
      <c r="N22" s="18">
        <f t="shared" si="10"/>
        <v>248.35803093358226</v>
      </c>
      <c r="O22" s="18">
        <f t="shared" si="11"/>
        <v>225.79546325163102</v>
      </c>
    </row>
    <row r="23" spans="1:15" x14ac:dyDescent="0.25">
      <c r="A23" s="34" t="s">
        <v>34</v>
      </c>
      <c r="B23" s="41" t="s">
        <v>35</v>
      </c>
      <c r="C23" s="6" t="s">
        <v>36</v>
      </c>
      <c r="D23" s="3" t="s">
        <v>6</v>
      </c>
      <c r="E23" s="47">
        <v>49450</v>
      </c>
      <c r="F23" s="47">
        <v>62650</v>
      </c>
      <c r="G23" s="47">
        <v>63900</v>
      </c>
      <c r="H23" s="48">
        <f t="shared" si="7"/>
        <v>129.22143579373105</v>
      </c>
      <c r="I23" s="48">
        <f t="shared" si="12"/>
        <v>101.99521149241819</v>
      </c>
      <c r="J23" s="49">
        <v>65500</v>
      </c>
      <c r="K23" s="50">
        <f>J23/E23*100</f>
        <v>132.45702730030334</v>
      </c>
      <c r="L23" s="50">
        <f>J23/F23*100</f>
        <v>104.54908220271348</v>
      </c>
      <c r="M23" s="51">
        <v>66500</v>
      </c>
      <c r="N23" s="50">
        <f t="shared" si="10"/>
        <v>134.47927199191102</v>
      </c>
      <c r="O23" s="50">
        <f t="shared" si="11"/>
        <v>106.14525139664805</v>
      </c>
    </row>
    <row r="24" spans="1:15" ht="47.25" x14ac:dyDescent="0.25">
      <c r="A24" s="34"/>
      <c r="B24" s="41" t="s">
        <v>10</v>
      </c>
      <c r="C24" s="8" t="s">
        <v>12</v>
      </c>
      <c r="D24" s="9" t="s">
        <v>5</v>
      </c>
      <c r="E24" s="21">
        <v>12235.92</v>
      </c>
      <c r="F24" s="21">
        <v>19904.68</v>
      </c>
      <c r="G24" s="22">
        <v>21431.41</v>
      </c>
      <c r="H24" s="24">
        <f t="shared" si="7"/>
        <v>175.15160282185565</v>
      </c>
      <c r="I24" s="24">
        <f t="shared" si="12"/>
        <v>107.67020620276236</v>
      </c>
      <c r="J24" s="22">
        <v>23010.39</v>
      </c>
      <c r="K24" s="18">
        <f t="shared" ref="K24:K26" si="13">J24/E24*100</f>
        <v>188.0560677088441</v>
      </c>
      <c r="L24" s="18">
        <f t="shared" ref="L24:L26" si="14">J24/F24*100</f>
        <v>115.60291348567272</v>
      </c>
      <c r="M24" s="23">
        <v>24207.96</v>
      </c>
      <c r="N24" s="18">
        <f t="shared" si="10"/>
        <v>197.84339877998548</v>
      </c>
      <c r="O24" s="18">
        <f t="shared" si="11"/>
        <v>121.61943824266453</v>
      </c>
    </row>
    <row r="25" spans="1:15" ht="43.5" customHeight="1" x14ac:dyDescent="0.25">
      <c r="A25" s="39" t="s">
        <v>53</v>
      </c>
      <c r="B25" s="39"/>
      <c r="C25" s="39"/>
      <c r="D25" s="9" t="s">
        <v>10</v>
      </c>
      <c r="E25" s="19">
        <f>E18+E20+E22+E24</f>
        <v>41617.31</v>
      </c>
      <c r="F25" s="19">
        <f t="shared" ref="F25:G25" si="15">F18+F20+F22+F24</f>
        <v>73961.98</v>
      </c>
      <c r="G25" s="19">
        <f t="shared" si="15"/>
        <v>83734.52</v>
      </c>
      <c r="H25" s="5">
        <f t="shared" ref="H25:H26" si="16">G25/E25*100</f>
        <v>201.20118287318428</v>
      </c>
      <c r="I25" s="5">
        <f t="shared" si="12"/>
        <v>113.21292372107941</v>
      </c>
      <c r="J25" s="19">
        <f>J18+J20+J22+J24</f>
        <v>89439.48</v>
      </c>
      <c r="K25" s="18">
        <f t="shared" si="13"/>
        <v>214.90932499001016</v>
      </c>
      <c r="L25" s="18">
        <f t="shared" si="14"/>
        <v>120.9262921300917</v>
      </c>
      <c r="M25" s="20">
        <f>M18+M20+M22+M24</f>
        <v>94581.41</v>
      </c>
      <c r="N25" s="18">
        <f t="shared" si="10"/>
        <v>227.26459254574601</v>
      </c>
      <c r="O25" s="18">
        <f t="shared" si="11"/>
        <v>127.87841807371842</v>
      </c>
    </row>
    <row r="26" spans="1:15" ht="45" customHeight="1" x14ac:dyDescent="0.25">
      <c r="A26" s="31" t="s">
        <v>37</v>
      </c>
      <c r="B26" s="32"/>
      <c r="C26" s="33"/>
      <c r="D26" s="9"/>
      <c r="E26" s="19">
        <f>E15+E25</f>
        <v>269282.88</v>
      </c>
      <c r="F26" s="19">
        <f t="shared" ref="F26:G26" si="17">F15+F25</f>
        <v>740956.83000000007</v>
      </c>
      <c r="G26" s="19">
        <f t="shared" si="17"/>
        <v>781977.66</v>
      </c>
      <c r="H26" s="5">
        <f t="shared" si="16"/>
        <v>290.39263840315431</v>
      </c>
      <c r="I26" s="5">
        <f t="shared" si="12"/>
        <v>105.53619702783494</v>
      </c>
      <c r="J26" s="19">
        <f>J15+J25</f>
        <v>818300.42999999993</v>
      </c>
      <c r="K26" s="18">
        <f t="shared" si="13"/>
        <v>303.88134217815849</v>
      </c>
      <c r="L26" s="18">
        <f t="shared" si="14"/>
        <v>110.43834092196705</v>
      </c>
      <c r="M26" s="20">
        <f>M15+M25</f>
        <v>859302.54</v>
      </c>
      <c r="N26" s="18">
        <f t="shared" si="10"/>
        <v>319.10775018449004</v>
      </c>
      <c r="O26" s="18">
        <f t="shared" si="11"/>
        <v>115.97201148682305</v>
      </c>
    </row>
  </sheetData>
  <mergeCells count="33">
    <mergeCell ref="M2:M3"/>
    <mergeCell ref="B19:B20"/>
    <mergeCell ref="A1:O1"/>
    <mergeCell ref="A21:A22"/>
    <mergeCell ref="B21:B22"/>
    <mergeCell ref="E2:E3"/>
    <mergeCell ref="F2:F3"/>
    <mergeCell ref="G2:G3"/>
    <mergeCell ref="J2:J3"/>
    <mergeCell ref="A23:A24"/>
    <mergeCell ref="B23:B24"/>
    <mergeCell ref="A9:A10"/>
    <mergeCell ref="B9:B10"/>
    <mergeCell ref="A11:A12"/>
    <mergeCell ref="B11:B12"/>
    <mergeCell ref="A13:A14"/>
    <mergeCell ref="B13:B14"/>
    <mergeCell ref="A26:C26"/>
    <mergeCell ref="A2:A3"/>
    <mergeCell ref="B2:B3"/>
    <mergeCell ref="C2:C3"/>
    <mergeCell ref="D2:D3"/>
    <mergeCell ref="B4:M4"/>
    <mergeCell ref="A5:A6"/>
    <mergeCell ref="B5:B6"/>
    <mergeCell ref="A7:A8"/>
    <mergeCell ref="B7:B8"/>
    <mergeCell ref="A25:C25"/>
    <mergeCell ref="A15:C15"/>
    <mergeCell ref="B16:M16"/>
    <mergeCell ref="A17:A18"/>
    <mergeCell ref="B17:B18"/>
    <mergeCell ref="A19:A20"/>
  </mergeCells>
  <pageMargins left="0.31496062992125984" right="0.19685039370078741" top="0.35433070866141736" bottom="0.39370078740157483" header="0.31496062992125984" footer="0.31496062992125984"/>
  <pageSetup paperSize="9" scale="46" fitToHeight="0" orientation="landscape" r:id="rId1"/>
  <headerFooter>
    <oddFooter>&amp;R&amp;D&amp;T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2023-11-09T02:07:46Z</dcterms:modified>
</cp:coreProperties>
</file>