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47D8FE5-686C-4B50-86E4-8CEB95A01C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18" i="2" l="1"/>
  <c r="D216" i="2"/>
  <c r="C34" i="2"/>
  <c r="C20" i="2"/>
  <c r="C207" i="2"/>
  <c r="C88" i="2"/>
  <c r="D184" i="2"/>
  <c r="E184" i="2"/>
  <c r="C184" i="2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C183" i="2" l="1"/>
  <c r="E183" i="2"/>
  <c r="D183" i="2"/>
  <c r="C193" i="2"/>
  <c r="E193" i="2"/>
  <c r="D193" i="2"/>
  <c r="E164" i="2"/>
  <c r="D164" i="2"/>
  <c r="C164" i="2"/>
  <c r="E258" i="2"/>
  <c r="D258" i="2"/>
  <c r="E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9" i="2" l="1"/>
  <c r="E259" i="2"/>
  <c r="D259" i="2"/>
</calcChain>
</file>

<file path=xl/sharedStrings.xml><?xml version="1.0" encoding="utf-8"?>
<sst xmlns="http://schemas.openxmlformats.org/spreadsheetml/2006/main" count="504" uniqueCount="466">
  <si>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</si>
  <si>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</si>
  <si>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</si>
  <si>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</si>
  <si>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</si>
  <si>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</si>
  <si>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</si>
  <si>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</si>
  <si>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</si>
  <si>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</si>
  <si>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</si>
  <si>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</si>
  <si>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</si>
  <si>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</si>
  <si>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</si>
  <si>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</si>
  <si>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</si>
  <si>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</si>
  <si>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</si>
  <si>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</si>
  <si>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</si>
  <si>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</si>
  <si>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</si>
  <si>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</si>
  <si>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</si>
  <si>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</si>
  <si>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</si>
  <si>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</si>
  <si>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</si>
  <si>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</si>
  <si>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</si>
  <si>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</si>
  <si>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</si>
  <si>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</si>
  <si>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</si>
  <si>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</si>
  <si>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</si>
  <si>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</si>
  <si>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</si>
  <si>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</si>
  <si>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</si>
  <si>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</si>
  <si>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</si>
  <si>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</si>
  <si>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</si>
  <si>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</si>
  <si>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</si>
  <si>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</si>
  <si>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</si>
  <si>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</si>
  <si>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</si>
  <si>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</si>
  <si>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</si>
  <si>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</si>
  <si>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</si>
  <si>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</si>
  <si>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</si>
  <si>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</si>
  <si>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</si>
  <si>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</si>
  <si>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</si>
  <si>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</si>
  <si>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</si>
  <si>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</si>
  <si>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</si>
  <si>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</si>
  <si>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</si>
  <si>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</si>
  <si>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</si>
  <si>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</si>
  <si>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</si>
  <si>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</si>
  <si>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</si>
  <si>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</si>
  <si>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</si>
  <si>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</si>
  <si>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</si>
  <si>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</si>
  <si>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</si>
  <si>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</si>
  <si>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</si>
  <si>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</si>
  <si>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</si>
  <si>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</si>
  <si>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</si>
  <si>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</si>
  <si>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</si>
  <si>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</si>
  <si>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</si>
  <si>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</si>
  <si>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</si>
  <si>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</si>
  <si>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</si>
  <si>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</si>
  <si>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</si>
  <si>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</si>
  <si>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</si>
  <si>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</si>
  <si>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</si>
  <si>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</si>
  <si>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</si>
  <si>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</si>
  <si>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</si>
  <si>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</si>
  <si>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</si>
  <si>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</si>
  <si>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</si>
  <si>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</si>
  <si>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</si>
  <si>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</si>
  <si>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</si>
  <si>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</si>
  <si>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</si>
  <si>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</si>
  <si>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</si>
  <si>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</si>
  <si>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</si>
  <si>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</si>
  <si>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</si>
  <si>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</si>
  <si>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</si>
  <si>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</si>
  <si>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</si>
  <si>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</si>
  <si>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</si>
  <si>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</si>
  <si>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</si>
  <si>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</si>
  <si>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</si>
  <si>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</si>
  <si>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</si>
  <si>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</si>
  <si>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</si>
  <si>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</si>
  <si>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</si>
  <si>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</si>
  <si>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</si>
  <si>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</si>
  <si>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</si>
  <si>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</si>
  <si>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</si>
  <si>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</si>
  <si>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</si>
  <si>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</si>
  <si>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</si>
  <si>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</si>
  <si>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</si>
  <si>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</si>
  <si>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</si>
  <si>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</si>
  <si>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</si>
  <si>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</si>
  <si>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</si>
  <si>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</si>
  <si>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</si>
  <si>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</si>
  <si>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</si>
  <si>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</si>
  <si>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</si>
  <si>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</si>
  <si>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</si>
  <si>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</si>
  <si>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</si>
  <si>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</si>
  <si>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</si>
  <si>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</si>
  <si>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</si>
  <si>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</si>
  <si>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</si>
  <si>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</si>
  <si>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</si>
  <si>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</si>
  <si>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</si>
  <si>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</si>
  <si>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</si>
  <si>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</si>
  <si>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</si>
  <si>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</si>
  <si>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</si>
  <si>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</si>
  <si>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</si>
  <si>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</si>
  <si>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</si>
  <si>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</si>
  <si>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</si>
  <si>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</si>
  <si>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</si>
  <si>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</si>
  <si>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</si>
  <si>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</si>
  <si>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</si>
  <si>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</si>
  <si>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</si>
  <si>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</si>
  <si>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</si>
  <si>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</si>
  <si>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</si>
  <si>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</si>
  <si>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</si>
  <si>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</si>
  <si>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</si>
  <si>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</si>
  <si>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</si>
  <si>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</si>
  <si>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</si>
  <si>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</si>
  <si>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</si>
  <si>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</si>
  <si>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</si>
  <si>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</si>
  <si>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</si>
  <si>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</si>
  <si>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</si>
  <si>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</si>
  <si>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</si>
  <si>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</si>
  <si>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</si>
  <si>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</si>
  <si>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</si>
  <si>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</si>
  <si>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</si>
  <si>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</si>
  <si>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</si>
  <si>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</si>
  <si>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</si>
  <si>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</si>
  <si>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</si>
  <si>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</si>
  <si>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</si>
  <si>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</si>
  <si>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</si>
  <si>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</si>
  <si>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</si>
  <si>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</si>
  <si>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</si>
  <si>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</si>
  <si>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</si>
  <si>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</si>
  <si>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</si>
  <si>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</si>
  <si>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</si>
  <si>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</si>
  <si>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</si>
  <si>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</si>
  <si>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</si>
  <si>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</si>
  <si>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</si>
  <si>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</si>
  <si>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</si>
  <si>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</si>
  <si>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</si>
  <si>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</si>
  <si>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</si>
  <si>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</si>
  <si>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</si>
  <si>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</si>
  <si>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</si>
  <si>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</si>
  <si>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</si>
  <si>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</si>
  <si>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</si>
  <si>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</si>
  <si>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</si>
  <si>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</si>
  <si>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</si>
  <si>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</si>
  <si>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</si>
  <si>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</si>
  <si>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</si>
  <si>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</si>
  <si>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</si>
  <si>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</si>
  <si>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</si>
  <si>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</si>
  <si>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</si>
  <si>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</si>
  <si>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</si>
  <si>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</si>
  <si>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</si>
  <si>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</si>
  <si>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</si>
  <si>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</si>
  <si>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</si>
  <si>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</si>
  <si>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</si>
  <si>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</si>
  <si>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</si>
  <si>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</si>
  <si>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</si>
  <si>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</si>
  <si>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</si>
  <si>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</si>
  <si>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</si>
  <si>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</si>
  <si>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</si>
  <si>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</si>
  <si>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</si>
  <si>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</si>
  <si>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</si>
  <si>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</si>
  <si>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</si>
  <si>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</si>
  <si>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</si>
  <si>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</si>
  <si>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</si>
  <si>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</si>
  <si>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</si>
  <si>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</si>
  <si>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</si>
  <si>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</si>
  <si>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</si>
  <si>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</si>
  <si>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</si>
  <si>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</si>
  <si>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</si>
  <si>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</si>
  <si>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</si>
  <si>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</si>
  <si>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</si>
  <si>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</si>
  <si>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</si>
  <si>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</si>
  <si>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</si>
  <si>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</si>
  <si>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</si>
  <si>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</si>
  <si>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</si>
  <si>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</si>
  <si>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</si>
  <si>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</si>
  <si>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</si>
  <si>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</si>
  <si>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</si>
  <si>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</si>
  <si>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</si>
  <si>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</si>
  <si>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</si>
  <si>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</si>
  <si>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</si>
  <si>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</si>
  <si>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</si>
  <si>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</si>
  <si>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</si>
  <si>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</si>
  <si>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</si>
  <si>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</si>
  <si>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</si>
  <si>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</si>
  <si>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</si>
  <si>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</si>
  <si>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</si>
  <si>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</si>
  <si>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</si>
  <si>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</si>
  <si>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</si>
  <si>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</si>
  <si>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</si>
  <si>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</si>
  <si>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</si>
  <si>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</si>
  <si>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</si>
  <si>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</si>
  <si>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</si>
  <si>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</si>
  <si>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</si>
  <si>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</si>
  <si>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</si>
  <si>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</si>
  <si>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</si>
  <si>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</si>
  <si>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</si>
  <si>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</si>
  <si>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</si>
  <si>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</si>
  <si>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</si>
  <si>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</si>
  <si>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</si>
  <si>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</si>
  <si>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</si>
  <si>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</si>
  <si>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</si>
  <si>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</si>
  <si>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</si>
  <si>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</si>
  <si>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</si>
  <si>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</si>
  <si>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</si>
  <si>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</si>
  <si>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</si>
  <si>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</si>
  <si>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</si>
  <si>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</si>
  <si>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</si>
  <si>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</si>
  <si>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</si>
  <si>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</si>
  <si>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</si>
  <si>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</si>
  <si>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</si>
  <si>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</si>
  <si>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</si>
  <si>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</si>
  <si>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</si>
  <si>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</si>
  <si>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</si>
  <si>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</si>
  <si>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</si>
  <si>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</si>
  <si>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</si>
  <si>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</si>
  <si>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</si>
  <si>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</si>
  <si>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</si>
  <si>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</si>
  <si>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</si>
  <si>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</si>
  <si>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</si>
  <si>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</si>
  <si>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</si>
  <si>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</si>
  <si>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</si>
  <si>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</si>
  <si>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</si>
  <si>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</si>
  <si>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</si>
  <si>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</si>
  <si>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</si>
  <si>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</si>
  <si>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</si>
  <si>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</si>
  <si>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</si>
  <si>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</si>
  <si>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</si>
  <si>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</si>
  <si>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</si>
  <si>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</si>
  <si>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</si>
  <si>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</si>
  <si>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</si>
  <si>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</si>
  <si>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</si>
  <si>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</si>
  <si>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</si>
  <si>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</si>
  <si>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</si>
  <si>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</si>
  <si>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</si>
  <si>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</si>
  <si>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</si>
  <si>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</si>
  <si>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</si>
  <si>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</si>
  <si>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</si>
  <si>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</si>
  <si>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</si>
  <si>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</si>
  <si>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</si>
  <si>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</si>
  <si>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</si>
  <si>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</si>
  <si>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Субсидии муниципальным унитарным предприятиям в целях восстановления платежеспособности</t>
  </si>
  <si>
    <t>9999970011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</si>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</sst>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4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0"/>
  <sheetViews>
    <sheetView tabSelected="1" topLeftCell="A255" zoomScaleNormal="100" workbookViewId="0">
      <selection activeCell="C247" sqref="C247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47" t="s">
        <v>167</v>
      </c>
      <c r="E2" s="47"/>
    </row>
    <row r="3" spans="1:5" ht="35.25" customHeight="1" x14ac:dyDescent="0.2">
      <c r="D3" s="47" t="s">
        <v>315</v>
      </c>
      <c r="E3" s="47"/>
    </row>
    <row r="5" spans="1:5" ht="15.75" x14ac:dyDescent="0.2">
      <c r="D5" s="47" t="s">
        <v>167</v>
      </c>
      <c r="E5" s="47"/>
    </row>
    <row r="6" spans="1:5" ht="15" customHeight="1" x14ac:dyDescent="0.25">
      <c r="D6" s="48" t="s">
        <v>95</v>
      </c>
      <c r="E6" s="48"/>
    </row>
    <row r="7" spans="1:5" ht="15.75" x14ac:dyDescent="0.2">
      <c r="D7" s="47" t="s">
        <v>317</v>
      </c>
      <c r="E7" s="47"/>
    </row>
    <row r="8" spans="1:5" ht="12.75" customHeight="1" x14ac:dyDescent="0.2">
      <c r="A8" s="46" t="s">
        <v>0</v>
      </c>
      <c r="B8" s="46"/>
      <c r="C8" s="46"/>
      <c r="D8" s="46"/>
      <c r="E8" s="46"/>
    </row>
    <row r="9" spans="1:5" ht="66.75" customHeight="1" x14ac:dyDescent="0.2">
      <c r="A9" s="42" t="s">
        <v>169</v>
      </c>
      <c r="B9" s="42"/>
      <c r="C9" s="42"/>
      <c r="D9" s="42"/>
      <c r="E9" s="42"/>
    </row>
    <row r="10" spans="1:5" ht="18.75" x14ac:dyDescent="0.3">
      <c r="A10" s="39"/>
      <c r="B10" s="39"/>
      <c r="C10" s="39"/>
      <c r="D10" s="39"/>
      <c r="E10" s="7" t="s">
        <v>5</v>
      </c>
    </row>
    <row r="11" spans="1:5" ht="31.5" customHeight="1" x14ac:dyDescent="0.2">
      <c r="A11" s="43" t="s">
        <v>1</v>
      </c>
      <c r="B11" s="43" t="s">
        <v>2</v>
      </c>
      <c r="C11" s="31" t="s">
        <v>81</v>
      </c>
      <c r="D11" s="32"/>
      <c r="E11" s="33"/>
    </row>
    <row r="12" spans="1:5" ht="30.75" customHeight="1" x14ac:dyDescent="0.2">
      <c r="A12" s="44"/>
      <c r="B12" s="44"/>
      <c r="C12" s="34"/>
      <c r="D12" s="35"/>
      <c r="E12" s="36"/>
    </row>
    <row r="13" spans="1:5" ht="15.95" customHeight="1" x14ac:dyDescent="0.2">
      <c r="A13" s="45"/>
      <c r="B13" s="45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1137876767.3600001</v>
      </c>
      <c r="D15" s="27">
        <f>D16+D83+D107+D119+D130+D137+D144+D153+D156+D161+D164+D179+D183+D188+D193+D200</f>
        <v>895941957.25999987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409</v>
      </c>
      <c r="B16" s="26" t="s">
        <v>8</v>
      </c>
      <c r="C16" s="27">
        <f>C17+C30+C47+C57+C64+C72</f>
        <v>803442684.32000005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251062256.70000002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129268356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129268356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121793900.70000002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72144414.480000004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27824829.57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10365143.17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7869969.8099999996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1190206.1399999999</v>
      </c>
      <c r="D26" s="3">
        <v>0</v>
      </c>
      <c r="E26" s="3">
        <v>0</v>
      </c>
    </row>
    <row r="27" spans="1:5" ht="64.5" customHeight="1" x14ac:dyDescent="0.2">
      <c r="A27" s="2" t="s">
        <v>318</v>
      </c>
      <c r="B27" s="4" t="s">
        <v>319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321</v>
      </c>
      <c r="B29" s="4" t="s">
        <v>320</v>
      </c>
      <c r="C29" s="3">
        <v>22727.27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437229051.61000001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227113112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206053112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183134269.61000001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69214666.909999996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30038139.210000001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18161102.280000001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62122937.439999998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971293.07</v>
      </c>
      <c r="D40" s="3">
        <v>0</v>
      </c>
      <c r="E40" s="3">
        <v>0</v>
      </c>
    </row>
    <row r="41" spans="1:5" ht="71.25" customHeight="1" x14ac:dyDescent="0.2">
      <c r="A41" s="2" t="s">
        <v>318</v>
      </c>
      <c r="B41" s="4" t="s">
        <v>323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321</v>
      </c>
      <c r="B43" s="4" t="s">
        <v>322</v>
      </c>
      <c r="C43" s="3">
        <v>24090.91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26981670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6043620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46164136.539999999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41186257.390000001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1880787.39</v>
      </c>
      <c r="D50" s="3">
        <v>2383700</v>
      </c>
      <c r="E50" s="3">
        <v>2383800</v>
      </c>
    </row>
    <row r="51" spans="1:5" ht="52.5" customHeight="1" x14ac:dyDescent="0.2">
      <c r="A51" s="2" t="s">
        <v>112</v>
      </c>
      <c r="B51" s="4" t="s">
        <v>124</v>
      </c>
      <c r="C51" s="3">
        <v>32470</v>
      </c>
      <c r="D51" s="3">
        <v>0</v>
      </c>
      <c r="E51" s="3">
        <v>0</v>
      </c>
    </row>
    <row r="52" spans="1:5" ht="30.75" customHeight="1" x14ac:dyDescent="0.2">
      <c r="A52" s="14" t="s">
        <v>34</v>
      </c>
      <c r="B52" s="15" t="s">
        <v>35</v>
      </c>
      <c r="C52" s="19">
        <f>SUM(C53:C54)</f>
        <v>4977879.1500000004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3691479.15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29758331.859999999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11566902.189999999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11566902.189999999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9607583.5999999996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9607583.5999999996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8583846.0700000003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8583846.0700000003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2914988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326</v>
      </c>
      <c r="B68" s="4" t="s">
        <v>324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327</v>
      </c>
      <c r="B69" s="4" t="s">
        <v>325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328</v>
      </c>
      <c r="B70" s="15" t="s">
        <v>329</v>
      </c>
      <c r="C70" s="19">
        <f>C71</f>
        <v>594988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331</v>
      </c>
      <c r="B71" s="4" t="s">
        <v>330</v>
      </c>
      <c r="C71" s="3">
        <v>594988</v>
      </c>
      <c r="D71" s="3">
        <v>2968274.4</v>
      </c>
      <c r="E71" s="3">
        <v>2968274.4</v>
      </c>
    </row>
    <row r="72" spans="1:5" ht="53.25" customHeight="1" x14ac:dyDescent="0.2">
      <c r="A72" s="25" t="s">
        <v>410</v>
      </c>
      <c r="B72" s="26" t="s">
        <v>190</v>
      </c>
      <c r="C72" s="27">
        <f>C73+C77+C79+C81</f>
        <v>36313919.609999999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31511121.609999999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30360625.390000001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281040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869456.22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4680798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4680798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10000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10000</v>
      </c>
      <c r="D82" s="3">
        <v>50000</v>
      </c>
      <c r="E82" s="3">
        <v>50000</v>
      </c>
    </row>
    <row r="83" spans="1:5" ht="51.75" customHeight="1" x14ac:dyDescent="0.2">
      <c r="A83" s="25" t="s">
        <v>411</v>
      </c>
      <c r="B83" s="26" t="s">
        <v>52</v>
      </c>
      <c r="C83" s="27">
        <f>C84+C90+C99+C102+C105</f>
        <v>82107800.310000002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39981510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29506434.489999998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5265865.51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21816882.309999999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19339169.309999999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887343.95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109807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5196.03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20112148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20112148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412</v>
      </c>
      <c r="B107" s="26" t="s">
        <v>125</v>
      </c>
      <c r="C107" s="27">
        <f>C108+C110+C112+C115</f>
        <v>5969338.9199999999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2400000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2400000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256223.37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31044.43</v>
      </c>
      <c r="D114" s="3">
        <v>0</v>
      </c>
      <c r="E114" s="3">
        <v>0</v>
      </c>
    </row>
    <row r="115" spans="1:5" ht="37.5" customHeight="1" x14ac:dyDescent="0.2">
      <c r="A115" s="14" t="s">
        <v>333</v>
      </c>
      <c r="B115" s="15" t="s">
        <v>332</v>
      </c>
      <c r="C115" s="19">
        <f>SUM(C116:C118)</f>
        <v>1793115.55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334</v>
      </c>
      <c r="B116" s="4" t="s">
        <v>335</v>
      </c>
      <c r="C116" s="3">
        <v>21700</v>
      </c>
      <c r="D116" s="3">
        <v>0</v>
      </c>
      <c r="E116" s="3">
        <v>0</v>
      </c>
    </row>
    <row r="117" spans="1:5" ht="48.75" customHeight="1" x14ac:dyDescent="0.2">
      <c r="A117" s="2" t="s">
        <v>336</v>
      </c>
      <c r="B117" s="4" t="s">
        <v>339</v>
      </c>
      <c r="C117" s="3">
        <v>928590.68</v>
      </c>
      <c r="D117" s="3">
        <v>0</v>
      </c>
      <c r="E117" s="3">
        <v>0</v>
      </c>
    </row>
    <row r="118" spans="1:5" ht="66" customHeight="1" x14ac:dyDescent="0.2">
      <c r="A118" s="2" t="s">
        <v>337</v>
      </c>
      <c r="B118" s="4" t="s">
        <v>338</v>
      </c>
      <c r="C118" s="3">
        <v>842824.87</v>
      </c>
      <c r="D118" s="3">
        <v>0</v>
      </c>
      <c r="E118" s="3">
        <v>0</v>
      </c>
    </row>
    <row r="119" spans="1:5" ht="51" customHeight="1" x14ac:dyDescent="0.2">
      <c r="A119" s="25" t="s">
        <v>413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623700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623700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809000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809000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414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415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416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417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418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419</v>
      </c>
      <c r="B153" s="26" t="s">
        <v>342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340</v>
      </c>
      <c r="B154" s="15" t="s">
        <v>343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341</v>
      </c>
      <c r="B155" s="4" t="s">
        <v>344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420</v>
      </c>
      <c r="B156" s="26" t="s">
        <v>348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421</v>
      </c>
      <c r="B157" s="26" t="s">
        <v>349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345</v>
      </c>
      <c r="B158" s="15" t="s">
        <v>350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346</v>
      </c>
      <c r="B159" s="4" t="s">
        <v>351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347</v>
      </c>
      <c r="B160" s="4" t="s">
        <v>352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422</v>
      </c>
      <c r="B161" s="26" t="s">
        <v>353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354</v>
      </c>
      <c r="B162" s="15" t="s">
        <v>356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355</v>
      </c>
      <c r="B163" s="4" t="s">
        <v>357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423</v>
      </c>
      <c r="B164" s="26" t="s">
        <v>358</v>
      </c>
      <c r="C164" s="27">
        <f>C165+C168+C175+C177</f>
        <v>101297712.3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424</v>
      </c>
      <c r="B165" s="15" t="s">
        <v>359</v>
      </c>
      <c r="C165" s="19">
        <f>SUM(C166:C167)</f>
        <v>29223548.739999998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360</v>
      </c>
      <c r="B166" s="4" t="s">
        <v>361</v>
      </c>
      <c r="C166" s="3">
        <v>26587516.449999999</v>
      </c>
      <c r="D166" s="3">
        <v>16365000</v>
      </c>
      <c r="E166" s="3">
        <v>17255000</v>
      </c>
    </row>
    <row r="167" spans="1:5" ht="37.5" customHeight="1" x14ac:dyDescent="0.2">
      <c r="A167" s="2" t="s">
        <v>362</v>
      </c>
      <c r="B167" s="4" t="s">
        <v>363</v>
      </c>
      <c r="C167" s="3">
        <v>2636032.29</v>
      </c>
      <c r="D167" s="3">
        <v>0</v>
      </c>
      <c r="E167" s="3">
        <v>0</v>
      </c>
    </row>
    <row r="168" spans="1:5" ht="132.75" customHeight="1" x14ac:dyDescent="0.2">
      <c r="A168" s="14" t="s">
        <v>425</v>
      </c>
      <c r="B168" s="15" t="s">
        <v>364</v>
      </c>
      <c r="C168" s="19">
        <f>SUM(C169:C174)</f>
        <v>69800163.560000002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365</v>
      </c>
      <c r="B169" s="4" t="s">
        <v>366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367</v>
      </c>
      <c r="B170" s="4" t="s">
        <v>368</v>
      </c>
      <c r="C170" s="3">
        <v>23785941.57</v>
      </c>
      <c r="D170" s="3">
        <v>0</v>
      </c>
      <c r="E170" s="3">
        <v>0</v>
      </c>
    </row>
    <row r="171" spans="1:5" ht="54" customHeight="1" x14ac:dyDescent="0.2">
      <c r="A171" s="2" t="s">
        <v>369</v>
      </c>
      <c r="B171" s="4" t="s">
        <v>370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371</v>
      </c>
      <c r="B172" s="4" t="s">
        <v>372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373</v>
      </c>
      <c r="B173" s="4" t="s">
        <v>374</v>
      </c>
      <c r="C173" s="3">
        <v>1372451.26</v>
      </c>
      <c r="D173" s="3">
        <v>0</v>
      </c>
      <c r="E173" s="3">
        <v>0</v>
      </c>
    </row>
    <row r="174" spans="1:5" ht="87.75" customHeight="1" x14ac:dyDescent="0.2">
      <c r="A174" s="2" t="s">
        <v>376</v>
      </c>
      <c r="B174" s="4" t="s">
        <v>375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426</v>
      </c>
      <c r="B175" s="15" t="s">
        <v>377</v>
      </c>
      <c r="C175" s="19">
        <f>C176</f>
        <v>1000000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381</v>
      </c>
      <c r="B176" s="4" t="s">
        <v>378</v>
      </c>
      <c r="C176" s="3">
        <v>1000000</v>
      </c>
      <c r="D176" s="3">
        <v>0</v>
      </c>
      <c r="E176" s="3">
        <v>0</v>
      </c>
    </row>
    <row r="177" spans="1:5" ht="114" customHeight="1" x14ac:dyDescent="0.2">
      <c r="A177" s="14" t="s">
        <v>427</v>
      </c>
      <c r="B177" s="15" t="s">
        <v>379</v>
      </c>
      <c r="C177" s="19">
        <f>C178</f>
        <v>1274000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382</v>
      </c>
      <c r="B178" s="4" t="s">
        <v>380</v>
      </c>
      <c r="C178" s="3">
        <v>1274000</v>
      </c>
      <c r="D178" s="3">
        <v>0</v>
      </c>
      <c r="E178" s="3">
        <v>0</v>
      </c>
    </row>
    <row r="179" spans="1:5" ht="55.5" customHeight="1" x14ac:dyDescent="0.2">
      <c r="A179" s="25" t="s">
        <v>428</v>
      </c>
      <c r="B179" s="26" t="s">
        <v>387</v>
      </c>
      <c r="C179" s="27">
        <f>C180</f>
        <v>5134847.5999999996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386</v>
      </c>
      <c r="B180" s="4" t="s">
        <v>388</v>
      </c>
      <c r="C180" s="3">
        <f>SUM(C181:C182)</f>
        <v>5134847.5999999996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389</v>
      </c>
      <c r="C181" s="3">
        <v>4999047.5999999996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390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429</v>
      </c>
      <c r="B183" s="26" t="s">
        <v>391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454</v>
      </c>
      <c r="B184" s="4" t="s">
        <v>455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456</v>
      </c>
      <c r="B185" s="4" t="s">
        <v>457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385</v>
      </c>
      <c r="B186" s="15" t="s">
        <v>393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392</v>
      </c>
      <c r="B187" s="4" t="s">
        <v>394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430</v>
      </c>
      <c r="B188" s="26" t="s">
        <v>395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396</v>
      </c>
      <c r="B189" s="15" t="s">
        <v>400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397</v>
      </c>
      <c r="B190" s="4" t="s">
        <v>401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398</v>
      </c>
      <c r="B191" s="4" t="s">
        <v>402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399</v>
      </c>
      <c r="B192" s="4" t="s">
        <v>403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431</v>
      </c>
      <c r="B193" s="26" t="s">
        <v>432</v>
      </c>
      <c r="C193" s="27">
        <f>C194+C196</f>
        <v>82504640.400000006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434</v>
      </c>
      <c r="B194" s="15" t="s">
        <v>440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435</v>
      </c>
      <c r="B195" s="4" t="s">
        <v>441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383</v>
      </c>
      <c r="B196" s="15" t="s">
        <v>436</v>
      </c>
      <c r="C196" s="19">
        <f>SUM(C197:C199)</f>
        <v>79904640.400000006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408</v>
      </c>
      <c r="B197" s="4" t="s">
        <v>437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384</v>
      </c>
      <c r="B198" s="4" t="s">
        <v>438</v>
      </c>
      <c r="C198" s="3">
        <v>39764616.57</v>
      </c>
      <c r="D198" s="3">
        <v>0</v>
      </c>
      <c r="E198" s="3">
        <v>0</v>
      </c>
    </row>
    <row r="199" spans="1:5" ht="51" customHeight="1" x14ac:dyDescent="0.2">
      <c r="A199" s="2" t="s">
        <v>433</v>
      </c>
      <c r="B199" s="4" t="s">
        <v>439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442</v>
      </c>
      <c r="B200" s="26" t="s">
        <v>444</v>
      </c>
      <c r="C200" s="27">
        <f>C201</f>
        <v>20180343.920000002</v>
      </c>
      <c r="D200" s="27">
        <f t="shared" ref="D200:E200" si="70">D201</f>
        <v>20000000</v>
      </c>
      <c r="E200" s="27">
        <f t="shared" si="70"/>
        <v>0</v>
      </c>
    </row>
    <row r="201" spans="1:5" ht="51" customHeight="1" x14ac:dyDescent="0.2">
      <c r="A201" s="14" t="s">
        <v>443</v>
      </c>
      <c r="B201" s="15" t="s">
        <v>445</v>
      </c>
      <c r="C201" s="19">
        <f>SUM(C202:C203)</f>
        <v>20180343.920000002</v>
      </c>
      <c r="D201" s="19">
        <f t="shared" ref="D201:E201" si="71">SUM(D202:D203)</f>
        <v>20000000</v>
      </c>
      <c r="E201" s="19">
        <f t="shared" si="71"/>
        <v>0</v>
      </c>
    </row>
    <row r="202" spans="1:5" ht="66.75" customHeight="1" x14ac:dyDescent="0.2">
      <c r="A202" s="2" t="s">
        <v>446</v>
      </c>
      <c r="B202" s="4" t="s">
        <v>447</v>
      </c>
      <c r="C202" s="3">
        <v>12542739</v>
      </c>
      <c r="D202" s="3">
        <v>0</v>
      </c>
      <c r="E202" s="3">
        <v>0</v>
      </c>
    </row>
    <row r="203" spans="1:5" ht="66.75" customHeight="1" x14ac:dyDescent="0.2">
      <c r="A203" s="2" t="s">
        <v>448</v>
      </c>
      <c r="B203" s="4" t="s">
        <v>449</v>
      </c>
      <c r="C203" s="3">
        <v>7637604.9199999999</v>
      </c>
      <c r="D203" s="3">
        <v>20000000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594558677.80999994</v>
      </c>
      <c r="D204" s="27">
        <f t="shared" ref="D204:E205" si="72">D205</f>
        <v>290310288.85000002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594558677.80999994</v>
      </c>
      <c r="D205" s="3">
        <f t="shared" si="72"/>
        <v>290310288.85000002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SUM(C207:C258)</f>
        <v>594558677.80999994</v>
      </c>
      <c r="D206" s="19">
        <f t="shared" ref="D206:E206" si="73">SUM(D207:D258)</f>
        <v>290310288.85000002</v>
      </c>
      <c r="E206" s="19">
        <f t="shared" si="73"/>
        <v>306538048.62</v>
      </c>
    </row>
    <row r="207" spans="1:5" ht="37.5" customHeight="1" x14ac:dyDescent="0.2">
      <c r="A207" s="2" t="s">
        <v>316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25040017.969999999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2659200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105935708.72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2788204.54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37394201.240000002</v>
      </c>
      <c r="D216" s="3">
        <f>8000000+1500000-4000000</f>
        <v>5500000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42586306.969999999</v>
      </c>
      <c r="D218" s="3">
        <f>16312030-16000000</f>
        <v>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117.75" customHeight="1" x14ac:dyDescent="0.2">
      <c r="A224" s="2" t="s">
        <v>462</v>
      </c>
      <c r="B224" s="4" t="s">
        <v>463</v>
      </c>
      <c r="C224" s="3">
        <v>35882404.259999998</v>
      </c>
      <c r="D224" s="3">
        <v>0</v>
      </c>
      <c r="E224" s="3">
        <v>0</v>
      </c>
    </row>
    <row r="225" spans="1:5" ht="178.5" customHeight="1" x14ac:dyDescent="0.2">
      <c r="A225" s="2" t="s">
        <v>458</v>
      </c>
      <c r="B225" s="4" t="s">
        <v>459</v>
      </c>
      <c r="C225" s="3">
        <v>6113917.8300000001</v>
      </c>
      <c r="D225" s="3">
        <v>0</v>
      </c>
      <c r="E225" s="3">
        <v>0</v>
      </c>
    </row>
    <row r="226" spans="1:5" ht="69.75" customHeight="1" x14ac:dyDescent="0.2">
      <c r="A226" s="2" t="s">
        <v>284</v>
      </c>
      <c r="B226" s="4" t="s">
        <v>283</v>
      </c>
      <c r="C226" s="3">
        <v>1293510</v>
      </c>
      <c r="D226" s="3">
        <v>1353384</v>
      </c>
      <c r="E226" s="3">
        <v>1402380</v>
      </c>
    </row>
    <row r="227" spans="1:5" ht="64.5" customHeight="1" x14ac:dyDescent="0.2">
      <c r="A227" s="2" t="s">
        <v>84</v>
      </c>
      <c r="B227" s="4" t="s">
        <v>83</v>
      </c>
      <c r="C227" s="3">
        <v>6445</v>
      </c>
      <c r="D227" s="3">
        <v>6764</v>
      </c>
      <c r="E227" s="3">
        <v>6024</v>
      </c>
    </row>
    <row r="228" spans="1:5" ht="48.75" customHeight="1" x14ac:dyDescent="0.2">
      <c r="A228" s="2" t="s">
        <v>121</v>
      </c>
      <c r="B228" s="4" t="s">
        <v>72</v>
      </c>
      <c r="C228" s="3">
        <v>2282298</v>
      </c>
      <c r="D228" s="3">
        <v>2282298</v>
      </c>
      <c r="E228" s="3">
        <v>2282298</v>
      </c>
    </row>
    <row r="229" spans="1:5" ht="22.5" customHeight="1" x14ac:dyDescent="0.2">
      <c r="A229" s="2" t="s">
        <v>297</v>
      </c>
      <c r="B229" s="4" t="s">
        <v>73</v>
      </c>
      <c r="C229" s="3">
        <v>16898284.16</v>
      </c>
      <c r="D229" s="3">
        <v>15000000</v>
      </c>
      <c r="E229" s="3">
        <v>15000000</v>
      </c>
    </row>
    <row r="230" spans="1:5" ht="47.25" customHeight="1" x14ac:dyDescent="0.2">
      <c r="A230" s="2" t="s">
        <v>298</v>
      </c>
      <c r="B230" s="4" t="s">
        <v>74</v>
      </c>
      <c r="C230" s="3">
        <v>29526719.640000001</v>
      </c>
      <c r="D230" s="3">
        <v>10720000</v>
      </c>
      <c r="E230" s="3">
        <v>11550000</v>
      </c>
    </row>
    <row r="231" spans="1:5" ht="65.25" customHeight="1" x14ac:dyDescent="0.2">
      <c r="A231" s="2" t="s">
        <v>300</v>
      </c>
      <c r="B231" s="4" t="s">
        <v>299</v>
      </c>
      <c r="C231" s="3">
        <v>2000000</v>
      </c>
      <c r="D231" s="3">
        <v>1000000</v>
      </c>
      <c r="E231" s="3">
        <v>1000000</v>
      </c>
    </row>
    <row r="232" spans="1:5" ht="51" customHeight="1" x14ac:dyDescent="0.2">
      <c r="A232" s="2" t="s">
        <v>303</v>
      </c>
      <c r="B232" s="4" t="s">
        <v>122</v>
      </c>
      <c r="C232" s="3">
        <v>2180000</v>
      </c>
      <c r="D232" s="3">
        <v>600000</v>
      </c>
      <c r="E232" s="3">
        <v>600000</v>
      </c>
    </row>
    <row r="233" spans="1:5" ht="84.75" customHeight="1" x14ac:dyDescent="0.2">
      <c r="A233" s="2" t="s">
        <v>314</v>
      </c>
      <c r="B233" s="4" t="s">
        <v>82</v>
      </c>
      <c r="C233" s="3">
        <v>949999.2</v>
      </c>
      <c r="D233" s="3">
        <v>0</v>
      </c>
      <c r="E233" s="3">
        <v>0</v>
      </c>
    </row>
    <row r="234" spans="1:5" ht="54" customHeight="1" x14ac:dyDescent="0.2">
      <c r="A234" s="2" t="s">
        <v>304</v>
      </c>
      <c r="B234" s="4" t="s">
        <v>75</v>
      </c>
      <c r="C234" s="3">
        <v>4550000</v>
      </c>
      <c r="D234" s="3">
        <v>2000000</v>
      </c>
      <c r="E234" s="3">
        <v>2000000</v>
      </c>
    </row>
    <row r="235" spans="1:5" ht="28.5" customHeight="1" x14ac:dyDescent="0.2">
      <c r="A235" s="2" t="s">
        <v>305</v>
      </c>
      <c r="B235" s="4" t="s">
        <v>76</v>
      </c>
      <c r="C235" s="3">
        <v>20500000</v>
      </c>
      <c r="D235" s="3">
        <v>13000000</v>
      </c>
      <c r="E235" s="3">
        <v>13000000</v>
      </c>
    </row>
    <row r="236" spans="1:5" ht="24" customHeight="1" x14ac:dyDescent="0.2">
      <c r="A236" s="2" t="s">
        <v>306</v>
      </c>
      <c r="B236" s="4" t="s">
        <v>307</v>
      </c>
      <c r="C236" s="3">
        <v>3500000</v>
      </c>
      <c r="D236" s="3">
        <v>1500000</v>
      </c>
      <c r="E236" s="3">
        <v>1500000</v>
      </c>
    </row>
    <row r="237" spans="1:5" ht="24" customHeight="1" x14ac:dyDescent="0.2">
      <c r="A237" s="2" t="s">
        <v>309</v>
      </c>
      <c r="B237" s="4" t="s">
        <v>308</v>
      </c>
      <c r="C237" s="3">
        <v>38122000</v>
      </c>
      <c r="D237" s="3">
        <v>23000000</v>
      </c>
      <c r="E237" s="3">
        <v>23000000</v>
      </c>
    </row>
    <row r="238" spans="1:5" ht="47.25" customHeight="1" x14ac:dyDescent="0.2">
      <c r="A238" s="2" t="s">
        <v>296</v>
      </c>
      <c r="B238" s="4" t="s">
        <v>295</v>
      </c>
      <c r="C238" s="3">
        <v>8082400</v>
      </c>
      <c r="D238" s="3">
        <v>0</v>
      </c>
      <c r="E238" s="3">
        <v>0</v>
      </c>
    </row>
    <row r="239" spans="1:5" ht="47.25" customHeight="1" x14ac:dyDescent="0.2">
      <c r="A239" s="2" t="s">
        <v>460</v>
      </c>
      <c r="B239" s="4" t="s">
        <v>461</v>
      </c>
      <c r="C239" s="3">
        <v>2000000</v>
      </c>
      <c r="D239" s="3">
        <v>0</v>
      </c>
      <c r="E239" s="3">
        <v>0</v>
      </c>
    </row>
    <row r="240" spans="1:5" ht="36" customHeight="1" x14ac:dyDescent="0.2">
      <c r="A240" s="2" t="s">
        <v>311</v>
      </c>
      <c r="B240" s="4" t="s">
        <v>310</v>
      </c>
      <c r="C240" s="3">
        <v>5000000</v>
      </c>
      <c r="D240" s="3">
        <v>4200000</v>
      </c>
      <c r="E240" s="3">
        <v>4200000</v>
      </c>
    </row>
    <row r="241" spans="1:5" ht="84.75" customHeight="1" x14ac:dyDescent="0.2">
      <c r="A241" s="2" t="s">
        <v>451</v>
      </c>
      <c r="B241" s="4" t="s">
        <v>450</v>
      </c>
      <c r="C241" s="3">
        <v>3000000</v>
      </c>
      <c r="D241" s="3">
        <v>0</v>
      </c>
      <c r="E241" s="3">
        <v>0</v>
      </c>
    </row>
    <row r="242" spans="1:5" ht="111" customHeight="1" x14ac:dyDescent="0.2">
      <c r="A242" s="2" t="s">
        <v>464</v>
      </c>
      <c r="B242" s="4" t="s">
        <v>465</v>
      </c>
      <c r="C242" s="3">
        <v>81000</v>
      </c>
      <c r="D242" s="3">
        <v>0</v>
      </c>
      <c r="E242" s="3">
        <v>0</v>
      </c>
    </row>
    <row r="243" spans="1:5" ht="101.25" customHeight="1" x14ac:dyDescent="0.2">
      <c r="A243" s="2" t="s">
        <v>404</v>
      </c>
      <c r="B243" s="4" t="s">
        <v>406</v>
      </c>
      <c r="C243" s="3">
        <v>247000</v>
      </c>
      <c r="D243" s="3">
        <v>0</v>
      </c>
      <c r="E243" s="3">
        <v>0</v>
      </c>
    </row>
    <row r="244" spans="1:5" ht="117" customHeight="1" x14ac:dyDescent="0.2">
      <c r="A244" s="2" t="s">
        <v>405</v>
      </c>
      <c r="B244" s="4" t="s">
        <v>407</v>
      </c>
      <c r="C244" s="3">
        <v>345030</v>
      </c>
      <c r="D244" s="3">
        <v>0</v>
      </c>
      <c r="E244" s="3">
        <v>0</v>
      </c>
    </row>
    <row r="245" spans="1:5" ht="66" customHeight="1" x14ac:dyDescent="0.2">
      <c r="A245" s="2" t="s">
        <v>290</v>
      </c>
      <c r="B245" s="4" t="s">
        <v>291</v>
      </c>
      <c r="C245" s="3">
        <v>80209.320000000007</v>
      </c>
      <c r="D245" s="3">
        <v>0</v>
      </c>
      <c r="E245" s="3">
        <v>0</v>
      </c>
    </row>
    <row r="246" spans="1:5" ht="102.75" customHeight="1" x14ac:dyDescent="0.2">
      <c r="A246" s="2" t="s">
        <v>147</v>
      </c>
      <c r="B246" s="4" t="s">
        <v>146</v>
      </c>
      <c r="C246" s="3">
        <v>1366412</v>
      </c>
      <c r="D246" s="3">
        <v>1395780</v>
      </c>
      <c r="E246" s="3">
        <v>1451611</v>
      </c>
    </row>
    <row r="247" spans="1:5" ht="100.5" customHeight="1" x14ac:dyDescent="0.2">
      <c r="A247" s="2" t="s">
        <v>148</v>
      </c>
      <c r="B247" s="4" t="s">
        <v>149</v>
      </c>
      <c r="C247" s="3">
        <v>974336</v>
      </c>
      <c r="D247" s="3">
        <v>995343</v>
      </c>
      <c r="E247" s="3">
        <v>1035156</v>
      </c>
    </row>
    <row r="248" spans="1:5" ht="79.5" customHeight="1" x14ac:dyDescent="0.2">
      <c r="A248" s="2" t="s">
        <v>77</v>
      </c>
      <c r="B248" s="4" t="s">
        <v>78</v>
      </c>
      <c r="C248" s="3">
        <v>2156386.7799999998</v>
      </c>
      <c r="D248" s="3">
        <v>1621745.46</v>
      </c>
      <c r="E248" s="3">
        <v>1621745.46</v>
      </c>
    </row>
    <row r="249" spans="1:5" ht="64.5" customHeight="1" x14ac:dyDescent="0.2">
      <c r="A249" s="2" t="s">
        <v>120</v>
      </c>
      <c r="B249" s="4" t="s">
        <v>93</v>
      </c>
      <c r="C249" s="3">
        <v>16684766.619999999</v>
      </c>
      <c r="D249" s="3">
        <v>29862349.219999999</v>
      </c>
      <c r="E249" s="3">
        <v>30583833.960000001</v>
      </c>
    </row>
    <row r="250" spans="1:5" ht="79.5" customHeight="1" x14ac:dyDescent="0.2">
      <c r="A250" s="2" t="s">
        <v>79</v>
      </c>
      <c r="B250" s="4" t="s">
        <v>80</v>
      </c>
      <c r="C250" s="3">
        <v>973528</v>
      </c>
      <c r="D250" s="3">
        <v>992018</v>
      </c>
      <c r="E250" s="3">
        <v>1029099</v>
      </c>
    </row>
    <row r="251" spans="1:5" ht="112.5" customHeight="1" x14ac:dyDescent="0.2">
      <c r="A251" s="9" t="s">
        <v>168</v>
      </c>
      <c r="B251" s="10" t="s">
        <v>99</v>
      </c>
      <c r="C251" s="11">
        <v>3387.08</v>
      </c>
      <c r="D251" s="11">
        <v>3387.08</v>
      </c>
      <c r="E251" s="11">
        <v>3387.08</v>
      </c>
    </row>
    <row r="252" spans="1:5" ht="69.75" customHeight="1" x14ac:dyDescent="0.2">
      <c r="A252" s="12" t="s">
        <v>102</v>
      </c>
      <c r="B252" s="13" t="s">
        <v>103</v>
      </c>
      <c r="C252" s="17">
        <v>3127966</v>
      </c>
      <c r="D252" s="11">
        <v>3186812</v>
      </c>
      <c r="E252" s="11">
        <v>3304829</v>
      </c>
    </row>
    <row r="253" spans="1:5" ht="69.75" customHeight="1" x14ac:dyDescent="0.2">
      <c r="A253" s="22" t="s">
        <v>141</v>
      </c>
      <c r="B253" s="13" t="s">
        <v>140</v>
      </c>
      <c r="C253" s="17">
        <v>544902</v>
      </c>
      <c r="D253" s="11">
        <v>530369</v>
      </c>
      <c r="E253" s="11">
        <v>530369</v>
      </c>
    </row>
    <row r="254" spans="1:5" ht="69.75" customHeight="1" x14ac:dyDescent="0.2">
      <c r="A254" s="30" t="s">
        <v>453</v>
      </c>
      <c r="B254" s="13" t="s">
        <v>452</v>
      </c>
      <c r="C254" s="17">
        <v>1457033.64</v>
      </c>
      <c r="D254" s="11">
        <v>0</v>
      </c>
      <c r="E254" s="11">
        <v>0</v>
      </c>
    </row>
    <row r="255" spans="1:5" ht="69.75" customHeight="1" x14ac:dyDescent="0.2">
      <c r="A255" s="29" t="s">
        <v>150</v>
      </c>
      <c r="B255" s="13" t="s">
        <v>151</v>
      </c>
      <c r="C255" s="17">
        <v>0</v>
      </c>
      <c r="D255" s="11">
        <v>13416480</v>
      </c>
      <c r="E255" s="11">
        <v>13416480</v>
      </c>
    </row>
    <row r="256" spans="1:5" ht="81.75" customHeight="1" x14ac:dyDescent="0.2">
      <c r="A256" s="29" t="s">
        <v>289</v>
      </c>
      <c r="B256" s="13" t="s">
        <v>288</v>
      </c>
      <c r="C256" s="17">
        <v>0</v>
      </c>
      <c r="D256" s="11">
        <v>1730332.97</v>
      </c>
      <c r="E256" s="11">
        <v>0</v>
      </c>
    </row>
    <row r="257" spans="1:5" ht="81.75" customHeight="1" x14ac:dyDescent="0.2">
      <c r="A257" s="29" t="s">
        <v>292</v>
      </c>
      <c r="B257" s="13" t="s">
        <v>293</v>
      </c>
      <c r="C257" s="17">
        <v>2480.6999999999998</v>
      </c>
      <c r="D257" s="11">
        <v>0</v>
      </c>
      <c r="E257" s="11">
        <v>0</v>
      </c>
    </row>
    <row r="258" spans="1:5" ht="78.75" customHeight="1" x14ac:dyDescent="0.2">
      <c r="A258" s="12" t="s">
        <v>104</v>
      </c>
      <c r="B258" s="13" t="s">
        <v>105</v>
      </c>
      <c r="C258" s="17">
        <v>65335300.600000001</v>
      </c>
      <c r="D258" s="11">
        <f>362007.04+8688169.08</f>
        <v>9050176.1199999992</v>
      </c>
      <c r="E258" s="11">
        <f>362007.04+8688169.08</f>
        <v>9050176.1199999992</v>
      </c>
    </row>
    <row r="259" spans="1:5" ht="15" customHeight="1" x14ac:dyDescent="0.25">
      <c r="A259" s="40" t="s">
        <v>4</v>
      </c>
      <c r="B259" s="41"/>
      <c r="C259" s="18">
        <f>C15+C204</f>
        <v>1732435445.1700001</v>
      </c>
      <c r="D259" s="18">
        <f>D15+D204</f>
        <v>1186252246.1099999</v>
      </c>
      <c r="E259" s="18">
        <f>E15+E204</f>
        <v>1201859256.8099999</v>
      </c>
    </row>
    <row r="260" spans="1:5" ht="18" customHeight="1" x14ac:dyDescent="0.2">
      <c r="A260" s="37"/>
      <c r="B260" s="37"/>
      <c r="C260" s="38"/>
      <c r="D260" s="37"/>
      <c r="E260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60:D260"/>
    <mergeCell ref="A10:D10"/>
    <mergeCell ref="A259:B259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2023-12-13T04:22:56Z</dcterms:modified>
</cp:coreProperties>
</file>