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390" windowWidth="22245" windowHeight="10665"/>
  </bookViews>
  <sheets>
    <sheet name="ДОХОДЫ" sheetId="4" r:id="rId1"/>
    <sheet name="РАСХОДЫ" sheetId="2" r:id="rId2"/>
    <sheet name="ИСТОЧНИКИ" sheetId="3" r:id="rId3"/>
  </sheets>
  <definedNames>
    <definedName name="_xlnm._FilterDatabase" localSheetId="1" hidden="1">РАСХОДЫ!$A$4:$AP$309</definedName>
    <definedName name="_xlnm.Print_Titles" localSheetId="1">РАСХОДЫ!$3:$4</definedName>
    <definedName name="_xlnm.Print_Area" localSheetId="0">ДОХОДЫ!$A$1:$G$106</definedName>
    <definedName name="_xlnm.Print_Area" localSheetId="1">РАСХОДЫ!$A$1:$AL$308</definedName>
  </definedNames>
  <calcPr calcId="145621"/>
</workbook>
</file>

<file path=xl/calcChain.xml><?xml version="1.0" encoding="utf-8"?>
<calcChain xmlns="http://schemas.openxmlformats.org/spreadsheetml/2006/main">
  <c r="G105" i="4" l="1"/>
  <c r="F105" i="4"/>
  <c r="E104" i="4"/>
  <c r="F104" i="4" s="1"/>
  <c r="D104" i="4"/>
  <c r="G104" i="4" s="1"/>
  <c r="C104" i="4"/>
  <c r="B104" i="4"/>
  <c r="F103" i="4"/>
  <c r="F102" i="4"/>
  <c r="E102" i="4"/>
  <c r="D102" i="4"/>
  <c r="C102" i="4"/>
  <c r="B102" i="4"/>
  <c r="F101" i="4"/>
  <c r="F100" i="4"/>
  <c r="E99" i="4"/>
  <c r="F99" i="4" s="1"/>
  <c r="D99" i="4"/>
  <c r="C99" i="4"/>
  <c r="B99" i="4"/>
  <c r="G98" i="4"/>
  <c r="F98" i="4"/>
  <c r="G97" i="4"/>
  <c r="F97" i="4"/>
  <c r="F96" i="4"/>
  <c r="E95" i="4"/>
  <c r="G95" i="4" s="1"/>
  <c r="D95" i="4"/>
  <c r="C95" i="4"/>
  <c r="B95" i="4"/>
  <c r="G94" i="4"/>
  <c r="F94" i="4"/>
  <c r="G93" i="4"/>
  <c r="F93" i="4"/>
  <c r="G92" i="4"/>
  <c r="F92" i="4"/>
  <c r="G91" i="4"/>
  <c r="F91" i="4"/>
  <c r="G90" i="4"/>
  <c r="F90" i="4"/>
  <c r="G89" i="4"/>
  <c r="F89" i="4"/>
  <c r="F88" i="4"/>
  <c r="G87" i="4"/>
  <c r="F87" i="4"/>
  <c r="G86" i="4"/>
  <c r="F86" i="4"/>
  <c r="G85" i="4"/>
  <c r="F85" i="4"/>
  <c r="E84" i="4"/>
  <c r="G84" i="4" s="1"/>
  <c r="D84" i="4"/>
  <c r="C84" i="4"/>
  <c r="B84" i="4"/>
  <c r="F83" i="4"/>
  <c r="G82" i="4"/>
  <c r="F82" i="4"/>
  <c r="G81" i="4"/>
  <c r="F80" i="4"/>
  <c r="F79" i="4"/>
  <c r="F78" i="4"/>
  <c r="F77" i="4"/>
  <c r="F76" i="4"/>
  <c r="E76" i="4"/>
  <c r="D76" i="4"/>
  <c r="C76" i="4"/>
  <c r="B76" i="4"/>
  <c r="B73" i="4" s="1"/>
  <c r="G75" i="4"/>
  <c r="F75" i="4"/>
  <c r="F74" i="4"/>
  <c r="E74" i="4"/>
  <c r="G74" i="4" s="1"/>
  <c r="D74" i="4"/>
  <c r="C74" i="4"/>
  <c r="B74" i="4"/>
  <c r="D73" i="4"/>
  <c r="C73" i="4"/>
  <c r="B72" i="4"/>
  <c r="F71" i="4"/>
  <c r="F70" i="4"/>
  <c r="F69" i="4"/>
  <c r="F68" i="4"/>
  <c r="D68" i="4"/>
  <c r="C68" i="4"/>
  <c r="B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E52" i="4"/>
  <c r="G52" i="4" s="1"/>
  <c r="D52" i="4"/>
  <c r="C52" i="4"/>
  <c r="B52" i="4"/>
  <c r="G51" i="4"/>
  <c r="F51" i="4"/>
  <c r="G50" i="4"/>
  <c r="F50" i="4"/>
  <c r="G49" i="4"/>
  <c r="F49" i="4"/>
  <c r="G48" i="4"/>
  <c r="F48" i="4"/>
  <c r="G47" i="4"/>
  <c r="E47" i="4"/>
  <c r="F47" i="4" s="1"/>
  <c r="D47" i="4"/>
  <c r="C47" i="4"/>
  <c r="B47" i="4"/>
  <c r="G46" i="4"/>
  <c r="F46" i="4"/>
  <c r="F45" i="4"/>
  <c r="E44" i="4"/>
  <c r="G44" i="4" s="1"/>
  <c r="D44" i="4"/>
  <c r="F44" i="4" s="1"/>
  <c r="C44" i="4"/>
  <c r="B44" i="4"/>
  <c r="F43" i="4"/>
  <c r="G42" i="4"/>
  <c r="F42" i="4"/>
  <c r="G41" i="4"/>
  <c r="F41" i="4"/>
  <c r="G40" i="4"/>
  <c r="F40" i="4"/>
  <c r="G39" i="4"/>
  <c r="F39" i="4"/>
  <c r="G38" i="4"/>
  <c r="E38" i="4"/>
  <c r="F38" i="4" s="1"/>
  <c r="D38" i="4"/>
  <c r="C38" i="4"/>
  <c r="B38" i="4"/>
  <c r="G37" i="4"/>
  <c r="F37" i="4"/>
  <c r="G36" i="4"/>
  <c r="F36" i="4"/>
  <c r="G35" i="4"/>
  <c r="F35" i="4"/>
  <c r="G34" i="4"/>
  <c r="F34" i="4"/>
  <c r="G33" i="4"/>
  <c r="F33" i="4"/>
  <c r="F32" i="4"/>
  <c r="E31" i="4"/>
  <c r="G31" i="4" s="1"/>
  <c r="D31" i="4"/>
  <c r="F31" i="4" s="1"/>
  <c r="C31" i="4"/>
  <c r="B31" i="4"/>
  <c r="G30" i="4"/>
  <c r="F30" i="4"/>
  <c r="E29" i="4"/>
  <c r="G29" i="4" s="1"/>
  <c r="D29" i="4"/>
  <c r="F29" i="4" s="1"/>
  <c r="C29" i="4"/>
  <c r="B29" i="4"/>
  <c r="G28" i="4"/>
  <c r="F28" i="4"/>
  <c r="G27" i="4"/>
  <c r="E26" i="4"/>
  <c r="D26" i="4"/>
  <c r="D23" i="4" s="1"/>
  <c r="C26" i="4"/>
  <c r="G25" i="4"/>
  <c r="E24" i="4"/>
  <c r="E23" i="4" s="1"/>
  <c r="D24" i="4"/>
  <c r="C24" i="4"/>
  <c r="C23" i="4"/>
  <c r="F22" i="4"/>
  <c r="G21" i="4"/>
  <c r="F21" i="4"/>
  <c r="G20" i="4"/>
  <c r="G19" i="4"/>
  <c r="G18" i="4"/>
  <c r="E18" i="4"/>
  <c r="F18" i="4" s="1"/>
  <c r="D18" i="4"/>
  <c r="C18" i="4"/>
  <c r="B18" i="4"/>
  <c r="G17" i="4"/>
  <c r="F17" i="4"/>
  <c r="G16" i="4"/>
  <c r="F16" i="4"/>
  <c r="G15" i="4"/>
  <c r="F15" i="4"/>
  <c r="G14" i="4"/>
  <c r="F14" i="4"/>
  <c r="E13" i="4"/>
  <c r="G13" i="4" s="1"/>
  <c r="D13" i="4"/>
  <c r="C13" i="4"/>
  <c r="B13" i="4"/>
  <c r="G12" i="4"/>
  <c r="F12" i="4"/>
  <c r="E11" i="4"/>
  <c r="E72" i="4" s="1"/>
  <c r="D11" i="4"/>
  <c r="D72" i="4" s="1"/>
  <c r="D106" i="4" s="1"/>
  <c r="C11" i="4"/>
  <c r="C72" i="4" s="1"/>
  <c r="C106" i="4" s="1"/>
  <c r="B11" i="4"/>
  <c r="D15" i="3"/>
  <c r="D9" i="3" s="1"/>
  <c r="C15" i="3"/>
  <c r="C9" i="3" s="1"/>
  <c r="G72" i="4" l="1"/>
  <c r="F72" i="4"/>
  <c r="G23" i="4"/>
  <c r="B106" i="4"/>
  <c r="F11" i="4"/>
  <c r="F13" i="4"/>
  <c r="G24" i="4"/>
  <c r="F52" i="4"/>
  <c r="E73" i="4"/>
  <c r="F84" i="4"/>
  <c r="G11" i="4"/>
  <c r="G26" i="4"/>
  <c r="F95" i="4"/>
  <c r="G73" i="4" l="1"/>
  <c r="F73" i="4"/>
  <c r="E106" i="4"/>
  <c r="G106" i="4" l="1"/>
  <c r="F106" i="4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Татьяна Козуляк: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<sst xmlns="http://schemas.openxmlformats.org/spreadsheetml/2006/main" count="1975" uniqueCount="485">
  <si>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</si>
  <si>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</si>
  <si>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</si>
  <si>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 на 2023-2025 годы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</si>
  <si>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</si>
  <si>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</si>
  <si>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</si>
  <si>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</si>
  <si>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</si>
  <si>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</si>
  <si>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</si>
  <si>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</si>
  <si>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</si>
  <si>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</si>
  <si>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</si>
  <si>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</si>
  <si>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</si>
  <si>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</si>
  <si>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</si>
  <si>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</si>
  <si>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</si>
  <si>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</si>
  <si>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</si>
  <si>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</si>
  <si>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</si>
  <si>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</si>
  <si>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</si>
  <si>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</si>
  <si>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</si>
  <si>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 xml:space="preserve">              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</si>
  <si>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</si>
  <si>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софинансируемые за счет местного бюджета</t>
  </si>
  <si>
    <t>01102S2020</t>
  </si>
  <si>
    <t xml:space="preserve">              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</si>
  <si>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</si>
  <si>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</si>
  <si>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</si>
  <si>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</si>
  <si>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</si>
  <si>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</si>
  <si>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</si>
  <si>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</si>
  <si>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</si>
  <si>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</si>
  <si>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</si>
  <si>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</si>
  <si>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</si>
  <si>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</si>
  <si>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</si>
  <si>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</si>
  <si>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</si>
  <si>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</si>
  <si>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</si>
  <si>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</si>
  <si>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</si>
  <si>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</si>
  <si>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</si>
  <si>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</si>
  <si>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</si>
  <si>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0120292360</t>
  </si>
  <si>
    <t xml:space="preserve">              Расходы на капитальный ремонт зданий муниципальных общеобразовательных учреждений, софинансируемые за счет средств местного бюджета</t>
  </si>
  <si>
    <t>01202S2340</t>
  </si>
  <si>
    <t>01202S2360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</si>
  <si>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</si>
  <si>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</si>
  <si>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</si>
  <si>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</si>
  <si>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</si>
  <si>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</si>
  <si>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</si>
  <si>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</si>
  <si>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</si>
  <si>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</si>
  <si>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</si>
  <si>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</si>
  <si>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</si>
  <si>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</si>
  <si>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 xml:space="preserve">              Гранты в форме субсидий юридическим лицам, индивидуальным предпринимателям -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</si>
  <si>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</si>
  <si>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</si>
  <si>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</si>
  <si>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</si>
  <si>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</si>
  <si>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</si>
  <si>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</si>
  <si>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</si>
  <si>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</si>
  <si>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</si>
  <si>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</si>
  <si>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</si>
  <si>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</si>
  <si>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</si>
  <si>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</si>
  <si>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</si>
  <si>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</si>
  <si>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</si>
  <si>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</si>
  <si>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</si>
  <si>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</si>
  <si>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  Администрация Хасанского муниципального округа Приморского края</t>
  </si>
  <si>
    <t>024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</si>
  <si>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</si>
  <si>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</si>
  <si>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</si>
  <si>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</si>
  <si>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 на 2023-2025 годы</t>
  </si>
  <si>
    <t>0200000000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</si>
  <si>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</si>
  <si>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</si>
  <si>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</si>
  <si>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</si>
  <si>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</si>
  <si>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</si>
  <si>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</si>
  <si>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</si>
  <si>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</si>
  <si>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</si>
  <si>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</si>
  <si>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</si>
  <si>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</si>
  <si>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>0210021310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</si>
  <si>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</si>
  <si>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</si>
  <si>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</si>
  <si>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</si>
  <si>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0220021011</t>
  </si>
  <si>
    <t xml:space="preserve">              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</si>
  <si>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0220092540</t>
  </si>
  <si>
    <t xml:space="preserve">              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</si>
  <si>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</si>
  <si>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              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</si>
  <si>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</si>
  <si>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</si>
  <si>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</si>
  <si>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</si>
  <si>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</si>
  <si>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</si>
  <si>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</si>
  <si>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</si>
  <si>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</si>
  <si>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Муниципальная программа "Развитие массовой физической культуры и спорта на территории Хасанского муниципального округа" на 2023-2025 годы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</si>
  <si>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</si>
  <si>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</si>
  <si>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</si>
  <si>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</si>
  <si>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</si>
  <si>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 на 2023-2025 годы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</si>
  <si>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</si>
  <si>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</si>
  <si>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</si>
  <si>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</si>
  <si>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</si>
  <si>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</si>
  <si>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</si>
  <si>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</si>
  <si>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</si>
  <si>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</si>
  <si>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Приобретение и поставка спортивного инвентаря и спортивного оборудования за счет средств краевого бюджета</t>
  </si>
  <si>
    <t>0300492230</t>
  </si>
  <si>
    <t xml:space="preserve">              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</si>
  <si>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</si>
  <si>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 xml:space="preserve">    Муниципальная программа "Молодежная политика Хасанского муниципального округа на 2023-2025 годы"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</si>
  <si>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</si>
  <si>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</si>
  <si>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</si>
  <si>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 на 2023-2025 годы"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</si>
  <si>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</si>
  <si>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</si>
  <si>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</si>
  <si>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</si>
  <si>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</si>
  <si>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</si>
  <si>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 на 2023-2025 годы"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</si>
  <si>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</si>
  <si>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</si>
  <si>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</si>
  <si>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</si>
  <si>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</si>
  <si>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 на 2023-2025 годы"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</si>
  <si>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</si>
  <si>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</si>
  <si>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</si>
  <si>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</si>
  <si>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 на 2023-2025 годыы</t>
  </si>
  <si>
    <t>0600000000</t>
  </si>
  <si>
    <t xml:space="preserve">            Муниципальная программа "Противодействие коррупции в Хасанском муниципальном округе" на 2023-2025 годыы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</si>
  <si>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</si>
  <si>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</si>
  <si>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</si>
  <si>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</si>
  <si>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</si>
  <si>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</si>
  <si>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</si>
  <si>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</si>
  <si>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"Благоустройство территорий Хасанского муниципального округа Приморского края" на 2023-2025 годы</t>
  </si>
  <si>
    <t>0720000000</t>
  </si>
  <si>
    <t xml:space="preserve">              Расходы на благоустройство территорий муниципальных образований за счет средств краевого бюджета</t>
  </si>
  <si>
    <t>0720192610</t>
  </si>
  <si>
    <t xml:space="preserve">              Расходы на благоустройство территорий муниципальных образований, софинансируемые за счет средств местного бюджета</t>
  </si>
  <si>
    <t>07201S2610</t>
  </si>
  <si>
    <t xml:space="preserve">    Муниципальная программа "Обеспечение жильем молодых семей Хасанского муниципального округа" на 2023-2025 годы</t>
  </si>
  <si>
    <t>0800000000</t>
  </si>
  <si>
    <t xml:space="preserve">            Муниципальная программа "Обеспечение жильем молодых семей Хасанского муниципального округа" на 2023-2025 годы</t>
  </si>
  <si>
    <t xml:space="preserve">              Расходы на реализацию мероприятий по обеспечению жильем молодых семей, осуществляемые за счет средств всех уровней бюджета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</si>
  <si>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</si>
  <si>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 на 2023-2025 годы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</si>
  <si>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</si>
  <si>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</si>
  <si>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</si>
  <si>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</si>
  <si>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</si>
  <si>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  Подпрограмма "Снижение рисков и смягчение последствий чрезвычайных ситуаций" на 2023-2025 годы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</si>
  <si>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</si>
  <si>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</si>
  <si>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</si>
  <si>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</si>
  <si>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</si>
  <si>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 на 2023-2025 годы</t>
  </si>
  <si>
    <t>1000000000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</si>
  <si>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</si>
  <si>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</si>
  <si>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 на 2023-2025 годы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</si>
  <si>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</si>
  <si>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</si>
  <si>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 на 2023-2025 годы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</si>
  <si>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</si>
  <si>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</si>
  <si>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</si>
  <si>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</si>
  <si>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</si>
  <si>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 на 2023-2025 годы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</si>
  <si>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</si>
  <si>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</si>
  <si>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</si>
  <si>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</si>
  <si>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</si>
  <si>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</si>
  <si>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</si>
  <si>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</si>
  <si>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 за счет средств краевого бюджета</t>
  </si>
  <si>
    <t>1100292390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</si>
  <si>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</si>
  <si>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</si>
  <si>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</si>
  <si>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</si>
  <si>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</si>
  <si>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</si>
  <si>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</si>
  <si>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</si>
  <si>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</si>
  <si>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</si>
  <si>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</si>
  <si>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</si>
  <si>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</si>
  <si>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</si>
  <si>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</si>
  <si>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</si>
  <si>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</si>
  <si>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</si>
  <si>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</si>
  <si>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</si>
  <si>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</si>
  <si>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</si>
  <si>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</si>
  <si>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</si>
  <si>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</si>
  <si>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</si>
  <si>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</si>
  <si>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</si>
  <si>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</si>
  <si>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</si>
  <si>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</si>
  <si>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</si>
  <si>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</si>
  <si>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</si>
  <si>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</si>
  <si>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</si>
  <si>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</si>
  <si>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</si>
  <si>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</si>
  <si>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</si>
  <si>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</si>
  <si>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</si>
  <si>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</si>
  <si>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</si>
  <si>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</si>
  <si>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</si>
  <si>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</si>
  <si>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</si>
  <si>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</si>
  <si>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</si>
  <si>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</si>
  <si>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</si>
  <si>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</si>
  <si>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</si>
  <si>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</si>
  <si>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</si>
  <si>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</si>
  <si>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</si>
  <si>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</si>
  <si>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</si>
  <si>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</si>
  <si>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</si>
  <si>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</si>
  <si>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</si>
  <si>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</si>
  <si>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</si>
  <si>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</si>
  <si>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</si>
  <si>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</si>
  <si>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</si>
  <si>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99999М0820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</si>
  <si>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</si>
  <si>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</si>
  <si>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</si>
  <si>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</si>
  <si>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</si>
  <si>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</si>
  <si>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</si>
  <si>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</si>
  <si>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</si>
  <si>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</si>
  <si>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 xml:space="preserve">        Транспорт</t>
  </si>
  <si>
    <t>0408</t>
  </si>
  <si>
    <t xml:space="preserve">              Субсидии юридическим лицам(кроме государственных учреждений) и физическим лицам-производителям товаров, работ, услуг</t>
  </si>
  <si>
    <t>9999970010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</si>
  <si>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</si>
  <si>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</si>
  <si>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Другие вопросы в области национальной экономики</t>
  </si>
  <si>
    <t>0412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</si>
  <si>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</si>
  <si>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</si>
  <si>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Жилищное хозяйство</t>
  </si>
  <si>
    <t>0501</t>
  </si>
  <si>
    <t xml:space="preserve">              Расходы в области жилищного хозяйства</t>
  </si>
  <si>
    <t>9999961010</t>
  </si>
  <si>
    <t xml:space="preserve">              Обеспечение мероприятий по переселению граждан из аварийного жилищного фонда за счет средств краевого бюджета</t>
  </si>
  <si>
    <t>999F367484</t>
  </si>
  <si>
    <t xml:space="preserve">        Коммунальное хозяйство</t>
  </si>
  <si>
    <t>0502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</si>
  <si>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</si>
  <si>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</si>
  <si>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</si>
  <si>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</si>
  <si>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</si>
  <si>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9999992620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</si>
  <si>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</si>
  <si>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</si>
  <si>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 xml:space="preserve">              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</si>
  <si>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</si>
  <si>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</si>
  <si>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</si>
  <si>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</si>
  <si>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</si>
  <si>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</si>
  <si>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</si>
  <si>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</si>
  <si>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</si>
  <si>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</si>
  <si>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</si>
  <si>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</si>
  <si>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</si>
  <si>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</si>
  <si>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</si>
  <si>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</si>
  <si>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</si>
  <si>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</si>
  <si>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</si>
  <si>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</si>
  <si>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</si>
  <si>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</si>
  <si>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</si>
  <si>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ВСЕГО РАСХОДОВ:</t>
  </si>
  <si>
    <t>2. РАСХОДЫ  БЮДЖЕТА</t>
  </si>
  <si>
    <t>Ведомство</t>
  </si>
  <si>
    <t>Раздел/подраздел</t>
  </si>
  <si>
    <t>Целевая статья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</si>
  <si>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</si>
  <si>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</si>
  <si>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</si>
  <si>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</si>
  <si>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</si>
  <si>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</si>
  <si>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</si>
  <si>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</si>
  <si>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</si>
  <si>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</si>
  <si>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</si>
  <si>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</si>
  <si>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</si>
  <si>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</si>
  <si>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</si>
  <si>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</si>
  <si>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</si>
  <si>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</si>
  <si>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</si>
  <si>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</si>
  <si>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</si>
  <si>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1. ДОХОДЫ БЮДЖЕТА</t>
  </si>
  <si>
    <t>(в руб.)</t>
  </si>
  <si>
    <t>Наименование показателей</t>
  </si>
  <si>
    <t>Уточненый бюджет           2022 год</t>
  </si>
  <si>
    <t>План 1 квартал 2023 год</t>
  </si>
  <si>
    <t>отклонение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</si>
  <si>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</si>
  <si>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</si>
  <si>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</si>
  <si>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</si>
  <si>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</si>
  <si>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</si>
  <si>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</si>
  <si>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</si>
  <si>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</si>
  <si>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</si>
  <si>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</si>
  <si>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</si>
  <si>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</si>
  <si>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</si>
  <si>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</si>
  <si>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</si>
  <si>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</si>
  <si>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</si>
  <si>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</si>
  <si>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</si>
  <si>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</si>
  <si>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</si>
  <si>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</si>
  <si>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 xml:space="preserve">ПЛАТЕЖИ ПРИ ПОЛЬЗОВАНИИ ПРИРОДНЫМИ РЕСУРСАМИ </t>
  </si>
  <si>
    <t>Плата за выброс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</si>
  <si>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</si>
  <si>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Плата за размещение отходов производства и потребления</t>
  </si>
  <si>
    <t>Плата за размещение твердых коммунальных отходов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</si>
  <si>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</si>
  <si>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</si>
  <si>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</si>
  <si>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</si>
  <si>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</si>
  <si>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</si>
  <si>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</si>
  <si>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</si>
  <si>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ШТРАФЫ, САНКЦИИ, ВОЗМЕЩЕНИЕ УЩЕРБА</t>
  </si>
  <si>
    <t>Административные штрафы</t>
  </si>
  <si>
    <t>ПРОЧИЕ НЕНАЛОГОВЫЕ ДОХОДЫ</t>
  </si>
  <si>
    <t>Невыясненные поступления</t>
  </si>
  <si>
    <t>Прочие неналоговые доходы бюджетов муниципальных округов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</si>
  <si>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</si>
  <si>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</si>
  <si>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</si>
  <si>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</si>
  <si>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</si>
  <si>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</si>
  <si>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</si>
  <si>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</si>
  <si>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поддержку отрасли культуры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</si>
  <si>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</si>
  <si>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</si>
  <si>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</si>
  <si>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</si>
  <si>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</si>
  <si>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</si>
  <si>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</si>
  <si>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</si>
  <si>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</si>
  <si>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</si>
  <si>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</si>
  <si>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</si>
  <si>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</si>
  <si>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</si>
  <si>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</si>
  <si>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</si>
  <si>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</si>
  <si>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</si>
  <si>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</si>
  <si>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</si>
  <si>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</si>
  <si>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</si>
  <si>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Отчет об исполнении бюджета Хасанского муниципального округа</t>
  </si>
  <si>
    <t>за 1 квартал 2023 года</t>
  </si>
  <si>
    <t>Уточненый бюджет на 2023 год</t>
  </si>
  <si>
    <t>Исполнение за 1 квартал 2023 года</t>
  </si>
  <si>
    <t>% исполнения к плану за 1 квартал 2023 года</t>
  </si>
  <si>
    <t>УТВЕРЖДЕН</t>
  </si>
  <si>
    <t>распоряжением главы Хасанского муниципального округа</t>
  </si>
  <si>
    <t>от 24.04 2023</t>
  </si>
  <si>
    <t>№  80-рг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</si>
</sst>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"/>
    <numFmt numFmtId="165" formatCode="0.0"/>
  </numFmts>
  <fonts count="2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9" fillId="0" borderId="1"/>
    <xf numFmtId="0" fontId="11" fillId="0" borderId="3">
      <alignment horizontal="left"/>
    </xf>
    <xf numFmtId="0" fontId="11" fillId="0" borderId="3">
      <alignment horizontal="center" shrinkToFit="1"/>
    </xf>
    <xf numFmtId="49" fontId="11" fillId="0" borderId="3">
      <alignment horizontal="center" vertical="center" shrinkToFit="1"/>
    </xf>
    <xf numFmtId="49" fontId="1" fillId="0" borderId="3">
      <alignment shrinkToFit="1"/>
    </xf>
    <xf numFmtId="0" fontId="11" fillId="0" borderId="6">
      <alignment horizontal="center" vertical="center" shrinkToFit="1"/>
    </xf>
    <xf numFmtId="49" fontId="11" fillId="0" borderId="6">
      <alignment horizontal="center" vertical="center" shrinkToFit="1"/>
    </xf>
    <xf numFmtId="0" fontId="11" fillId="0" borderId="7">
      <alignment horizontal="left" wrapText="1"/>
    </xf>
    <xf numFmtId="49" fontId="11" fillId="0" borderId="9">
      <alignment horizontal="center" vertical="center"/>
    </xf>
    <xf numFmtId="0" fontId="1" fillId="0" borderId="2">
      <alignment horizontal="center" vertical="center" wrapText="1"/>
    </xf>
    <xf numFmtId="0" fontId="11" fillId="0" borderId="11">
      <alignment horizontal="left" wrapText="1" indent="2"/>
    </xf>
    <xf numFmtId="49" fontId="11" fillId="0" borderId="2">
      <alignment horizontal="center" vertical="center"/>
    </xf>
    <xf numFmtId="164" fontId="11" fillId="0" borderId="2">
      <alignment horizontal="right" vertical="center" shrinkToFit="1"/>
    </xf>
    <xf numFmtId="0" fontId="11" fillId="0" borderId="15">
      <alignment horizontal="left" wrapText="1"/>
    </xf>
    <xf numFmtId="4" fontId="11" fillId="0" borderId="2">
      <alignment horizontal="right" shrinkToFit="1"/>
    </xf>
    <xf numFmtId="0" fontId="11" fillId="0" borderId="16">
      <alignment horizontal="left" wrapText="1" indent="2"/>
    </xf>
  </cellStyleXfs>
  <cellXfs count="1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4" fontId="3" fillId="6" borderId="2" xfId="12" applyNumberFormat="1" applyFill="1" applyProtection="1">
      <alignment horizontal="right" vertical="top" shrinkToFit="1"/>
    </xf>
    <xf numFmtId="10" fontId="3" fillId="6" borderId="2" xfId="13" applyNumberFormat="1" applyFill="1" applyProtection="1">
      <alignment horizontal="right" vertical="top" shrinkToFit="1"/>
    </xf>
    <xf numFmtId="0" fontId="7" fillId="0" borderId="2" xfId="7" applyNumberFormat="1" applyFont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4" fontId="7" fillId="2" borderId="2" xfId="9" applyNumberFormat="1" applyFont="1" applyProtection="1">
      <alignment horizontal="right" vertical="top" shrinkToFi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10" applyNumberFormat="1" applyFont="1" applyFill="1" applyProtection="1">
      <alignment horizontal="right" vertical="top" shrinkToFit="1"/>
    </xf>
    <xf numFmtId="0" fontId="8" fillId="7" borderId="2" xfId="7" applyNumberFormat="1" applyFont="1" applyFill="1" applyProtection="1">
      <alignment vertical="top" wrapText="1"/>
    </xf>
    <xf numFmtId="1" fontId="8" fillId="7" borderId="2" xfId="8" applyNumberFormat="1" applyFont="1" applyFill="1" applyProtection="1">
      <alignment horizontal="center" vertical="top" shrinkToFit="1"/>
    </xf>
    <xf numFmtId="4" fontId="8" fillId="7" borderId="2" xfId="9" applyNumberFormat="1" applyFont="1" applyFill="1" applyProtection="1">
      <alignment horizontal="right" vertical="top" shrinkToFit="1"/>
    </xf>
    <xf numFmtId="10" fontId="8" fillId="7" borderId="2" xfId="10" applyNumberFormat="1" applyFont="1" applyFill="1" applyProtection="1">
      <alignment horizontal="right" vertical="top" shrinkToFit="1"/>
    </xf>
    <xf numFmtId="0" fontId="12" fillId="0" borderId="1" xfId="26" applyNumberFormat="1" applyFont="1" applyBorder="1" applyProtection="1">
      <alignment horizontal="left"/>
    </xf>
    <xf numFmtId="0" fontId="12" fillId="0" borderId="1" xfId="27" applyNumberFormat="1" applyFont="1" applyBorder="1" applyProtection="1">
      <alignment horizontal="center" shrinkToFit="1"/>
    </xf>
    <xf numFmtId="49" fontId="12" fillId="0" borderId="1" xfId="28" applyNumberFormat="1" applyFont="1" applyBorder="1" applyProtection="1">
      <alignment horizontal="center" vertical="center" shrinkToFit="1"/>
    </xf>
    <xf numFmtId="49" fontId="12" fillId="0" borderId="1" xfId="29" applyNumberFormat="1" applyFont="1" applyBorder="1" applyProtection="1">
      <alignment shrinkToFit="1"/>
    </xf>
    <xf numFmtId="0" fontId="12" fillId="0" borderId="5" xfId="22" applyNumberFormat="1" applyFont="1" applyBorder="1" applyAlignment="1" applyProtection="1">
      <alignment horizontal="center" vertical="center"/>
    </xf>
    <xf numFmtId="0" fontId="12" fillId="0" borderId="5" xfId="30" applyNumberFormat="1" applyFont="1" applyBorder="1" applyProtection="1">
      <alignment horizontal="center" vertical="center" shrinkToFit="1"/>
    </xf>
    <xf numFmtId="49" fontId="12" fillId="0" borderId="5" xfId="31" applyNumberFormat="1" applyFont="1" applyBorder="1" applyProtection="1">
      <alignment horizontal="center" vertical="center" shrinkToFit="1"/>
    </xf>
    <xf numFmtId="0" fontId="13" fillId="0" borderId="8" xfId="32" applyNumberFormat="1" applyFont="1" applyBorder="1" applyAlignment="1" applyProtection="1">
      <alignment horizontal="justify" wrapText="1"/>
    </xf>
    <xf numFmtId="49" fontId="12" fillId="0" borderId="5" xfId="33" applyNumberFormat="1" applyFont="1" applyBorder="1" applyAlignment="1" applyProtection="1">
      <alignment horizontal="center"/>
    </xf>
    <xf numFmtId="4" fontId="12" fillId="0" borderId="5" xfId="34" applyNumberFormat="1" applyFont="1" applyBorder="1" applyAlignment="1" applyProtection="1">
      <alignment horizontal="right" wrapText="1"/>
    </xf>
    <xf numFmtId="4" fontId="12" fillId="0" borderId="10" xfId="34" applyNumberFormat="1" applyFont="1" applyBorder="1" applyAlignment="1" applyProtection="1">
      <alignment horizontal="right" wrapText="1"/>
    </xf>
    <xf numFmtId="0" fontId="12" fillId="0" borderId="12" xfId="35" applyNumberFormat="1" applyFont="1" applyBorder="1" applyAlignment="1" applyProtection="1">
      <alignment horizontal="justify" wrapText="1"/>
    </xf>
    <xf numFmtId="49" fontId="12" fillId="0" borderId="13" xfId="36" applyNumberFormat="1" applyFont="1" applyBorder="1" applyAlignment="1" applyProtection="1">
      <alignment horizontal="center"/>
    </xf>
    <xf numFmtId="164" fontId="12" fillId="0" borderId="13" xfId="37" applyNumberFormat="1" applyFont="1" applyBorder="1" applyAlignment="1" applyProtection="1">
      <alignment horizontal="right" wrapText="1"/>
    </xf>
    <xf numFmtId="164" fontId="12" fillId="0" borderId="14" xfId="37" applyNumberFormat="1" applyFont="1" applyBorder="1" applyAlignment="1" applyProtection="1">
      <alignment horizontal="right" wrapText="1"/>
    </xf>
    <xf numFmtId="0" fontId="12" fillId="0" borderId="5" xfId="38" applyNumberFormat="1" applyFont="1" applyBorder="1" applyAlignment="1" applyProtection="1">
      <alignment horizontal="justify" wrapText="1"/>
    </xf>
    <xf numFmtId="49" fontId="12" fillId="0" borderId="5" xfId="36" applyNumberFormat="1" applyFont="1" applyBorder="1" applyAlignment="1" applyProtection="1">
      <alignment horizontal="center"/>
    </xf>
    <xf numFmtId="4" fontId="12" fillId="0" borderId="5" xfId="39" applyNumberFormat="1" applyFont="1" applyBorder="1" applyAlignment="1" applyProtection="1">
      <alignment horizontal="right" wrapText="1"/>
    </xf>
    <xf numFmtId="0" fontId="12" fillId="0" borderId="13" xfId="40" applyNumberFormat="1" applyFont="1" applyBorder="1" applyAlignment="1" applyProtection="1">
      <alignment horizontal="justify" wrapText="1"/>
    </xf>
    <xf numFmtId="0" fontId="14" fillId="0" borderId="5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horizontal="center"/>
      <protection locked="0"/>
    </xf>
    <xf numFmtId="4" fontId="14" fillId="0" borderId="5" xfId="0" applyNumberFormat="1" applyFont="1" applyBorder="1" applyAlignment="1" applyProtection="1"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4" fontId="14" fillId="0" borderId="4" xfId="0" applyNumberFormat="1" applyFont="1" applyBorder="1" applyAlignment="1" applyProtection="1">
      <protection locked="0"/>
    </xf>
    <xf numFmtId="0" fontId="14" fillId="0" borderId="4" xfId="0" applyFont="1" applyBorder="1" applyProtection="1"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4" fontId="14" fillId="0" borderId="4" xfId="0" applyNumberFormat="1" applyFont="1" applyBorder="1" applyAlignment="1" applyProtection="1">
      <alignment horizontal="right"/>
      <protection locked="0"/>
    </xf>
    <xf numFmtId="0" fontId="17" fillId="0" borderId="0" xfId="0" applyFont="1" applyAlignment="1">
      <alignment horizontal="left"/>
    </xf>
    <xf numFmtId="4" fontId="17" fillId="5" borderId="0" xfId="0" applyNumberFormat="1" applyFont="1" applyFill="1" applyAlignment="1">
      <alignment vertical="distributed" wrapText="1"/>
    </xf>
    <xf numFmtId="0" fontId="17" fillId="0" borderId="0" xfId="0" applyFont="1"/>
    <xf numFmtId="0" fontId="17" fillId="0" borderId="0" xfId="0" applyFont="1" applyFill="1" applyAlignment="1">
      <alignment horizontal="left"/>
    </xf>
    <xf numFmtId="4" fontId="17" fillId="0" borderId="0" xfId="0" applyNumberFormat="1" applyFont="1" applyFill="1" applyAlignment="1">
      <alignment vertical="distributed" wrapText="1"/>
    </xf>
    <xf numFmtId="0" fontId="17" fillId="0" borderId="0" xfId="0" applyFont="1" applyFill="1"/>
    <xf numFmtId="0" fontId="19" fillId="0" borderId="0" xfId="0" applyFont="1" applyFill="1"/>
    <xf numFmtId="4" fontId="17" fillId="5" borderId="0" xfId="0" applyNumberFormat="1" applyFont="1" applyFill="1" applyAlignment="1">
      <alignment horizontal="right" vertical="distributed" wrapText="1"/>
    </xf>
    <xf numFmtId="0" fontId="19" fillId="5" borderId="4" xfId="0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horizontal="right" vertical="distributed" wrapText="1"/>
    </xf>
    <xf numFmtId="4" fontId="19" fillId="0" borderId="4" xfId="0" applyNumberFormat="1" applyFont="1" applyFill="1" applyBorder="1" applyAlignment="1">
      <alignment horizontal="right" vertical="center" wrapText="1"/>
    </xf>
    <xf numFmtId="165" fontId="19" fillId="5" borderId="4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top" wrapText="1"/>
    </xf>
    <xf numFmtId="4" fontId="17" fillId="5" borderId="4" xfId="0" applyNumberFormat="1" applyFont="1" applyFill="1" applyBorder="1" applyAlignment="1">
      <alignment horizontal="right" vertical="distributed" wrapText="1"/>
    </xf>
    <xf numFmtId="4" fontId="17" fillId="5" borderId="4" xfId="0" applyNumberFormat="1" applyFont="1" applyFill="1" applyBorder="1" applyAlignment="1">
      <alignment vertical="distributed" wrapText="1"/>
    </xf>
    <xf numFmtId="4" fontId="17" fillId="0" borderId="4" xfId="0" applyNumberFormat="1" applyFont="1" applyFill="1" applyBorder="1" applyAlignment="1">
      <alignment vertical="distributed" wrapText="1"/>
    </xf>
    <xf numFmtId="4" fontId="19" fillId="0" borderId="4" xfId="0" applyNumberFormat="1" applyFont="1" applyFill="1" applyBorder="1" applyAlignment="1">
      <alignment horizontal="right" vertical="distributed" wrapText="1"/>
    </xf>
    <xf numFmtId="0" fontId="20" fillId="0" borderId="4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distributed" wrapText="1"/>
    </xf>
    <xf numFmtId="4" fontId="17" fillId="0" borderId="4" xfId="0" applyNumberFormat="1" applyFont="1" applyFill="1" applyBorder="1" applyAlignment="1">
      <alignment horizontal="right" vertical="center" wrapText="1"/>
    </xf>
    <xf numFmtId="165" fontId="17" fillId="5" borderId="4" xfId="0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vertical="distributed" wrapText="1"/>
    </xf>
    <xf numFmtId="4" fontId="19" fillId="0" borderId="4" xfId="0" applyNumberFormat="1" applyFont="1" applyFill="1" applyBorder="1" applyAlignment="1">
      <alignment vertical="distributed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justify" vertical="top" wrapText="1"/>
    </xf>
    <xf numFmtId="165" fontId="19" fillId="5" borderId="4" xfId="0" applyNumberFormat="1" applyFont="1" applyFill="1" applyBorder="1" applyAlignment="1">
      <alignment horizontal="right" vertical="center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5" borderId="4" xfId="0" applyFont="1" applyFill="1" applyBorder="1" applyAlignment="1">
      <alignment horizontal="justify" vertical="top" wrapText="1"/>
    </xf>
    <xf numFmtId="4" fontId="19" fillId="5" borderId="4" xfId="0" applyNumberFormat="1" applyFont="1" applyFill="1" applyBorder="1" applyAlignment="1">
      <alignment horizontal="right" vertical="center" wrapText="1"/>
    </xf>
    <xf numFmtId="0" fontId="17" fillId="5" borderId="0" xfId="0" applyFont="1" applyFill="1"/>
    <xf numFmtId="0" fontId="19" fillId="0" borderId="4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center" wrapText="1"/>
    </xf>
    <xf numFmtId="4" fontId="17" fillId="5" borderId="4" xfId="0" applyNumberFormat="1" applyFont="1" applyFill="1" applyBorder="1" applyAlignment="1">
      <alignment horizontal="right" vertical="center" wrapText="1"/>
    </xf>
    <xf numFmtId="4" fontId="17" fillId="5" borderId="4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horizontal="left" vertical="center" wrapText="1"/>
    </xf>
    <xf numFmtId="4" fontId="17" fillId="5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" fontId="19" fillId="5" borderId="4" xfId="0" applyNumberFormat="1" applyFont="1" applyFill="1" applyBorder="1" applyAlignment="1">
      <alignment vertical="center"/>
    </xf>
    <xf numFmtId="0" fontId="19" fillId="5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center" wrapText="1"/>
    </xf>
    <xf numFmtId="4" fontId="19" fillId="6" borderId="4" xfId="0" applyNumberFormat="1" applyFont="1" applyFill="1" applyBorder="1" applyAlignment="1">
      <alignment horizontal="right" vertical="distributed" wrapText="1"/>
    </xf>
    <xf numFmtId="4" fontId="19" fillId="6" borderId="4" xfId="0" applyNumberFormat="1" applyFont="1" applyFill="1" applyBorder="1" applyAlignment="1">
      <alignment horizontal="right" vertical="center" wrapText="1"/>
    </xf>
    <xf numFmtId="165" fontId="19" fillId="6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/>
    </xf>
    <xf numFmtId="4" fontId="17" fillId="5" borderId="1" xfId="0" applyNumberFormat="1" applyFont="1" applyFill="1" applyBorder="1" applyAlignment="1">
      <alignment vertical="distributed" wrapText="1"/>
    </xf>
    <xf numFmtId="4" fontId="17" fillId="0" borderId="0" xfId="0" applyNumberFormat="1" applyFont="1" applyAlignment="1">
      <alignment horizontal="left" vertical="top" wrapText="1"/>
    </xf>
    <xf numFmtId="0" fontId="18" fillId="5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4" fontId="17" fillId="0" borderId="0" xfId="0" applyNumberFormat="1" applyFont="1" applyAlignment="1">
      <alignment horizontal="center" vertical="distributed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6" borderId="2" xfId="11" applyNumberFormat="1" applyFill="1" applyProtection="1">
      <alignment horizontal="left"/>
    </xf>
    <xf numFmtId="0" fontId="3" fillId="6" borderId="2" xfId="11" applyFill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49" fontId="10" fillId="0" borderId="1" xfId="25" applyNumberFormat="1" applyFont="1" applyAlignment="1">
      <alignment horizontal="center"/>
    </xf>
    <xf numFmtId="0" fontId="12" fillId="0" borderId="4" xfId="11" applyNumberFormat="1" applyFont="1" applyBorder="1" applyAlignment="1" applyProtection="1">
      <alignment horizontal="center" vertical="top" wrapText="1"/>
    </xf>
    <xf numFmtId="0" fontId="12" fillId="0" borderId="4" xfId="11" applyFont="1" applyBorder="1" applyAlignment="1">
      <alignment horizontal="center" vertical="top" wrapText="1"/>
    </xf>
    <xf numFmtId="0" fontId="12" fillId="0" borderId="5" xfId="11" applyFont="1" applyBorder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3"/>
  <sheetViews>
    <sheetView tabSelected="1" view="pageBreakPreview" zoomScaleNormal="100" zoomScaleSheetLayoutView="100" workbookViewId="0">
      <selection activeCell="E3" sqref="E3:G3"/>
    </sheetView>
  </sheetViews>
  <sheetFormatPr defaultRowHeight="15.75" x14ac:dyDescent="0.25"/>
  <cols>
    <col min="1" max="1" width="65.28515625" style="52" customWidth="1"/>
    <col min="2" max="2" width="19" style="50" hidden="1" customWidth="1"/>
    <col min="3" max="3" width="19" style="50" customWidth="1"/>
    <col min="4" max="4" width="19.140625" style="50" customWidth="1"/>
    <col min="5" max="5" width="18.7109375" style="53" customWidth="1"/>
    <col min="6" max="6" width="18.7109375" style="53" hidden="1" customWidth="1"/>
    <col min="7" max="7" width="15" style="53" customWidth="1"/>
    <col min="8" max="8" width="9.140625" style="54"/>
    <col min="9" max="9" width="16" style="54" bestFit="1" customWidth="1"/>
    <col min="10" max="256" width="9.140625" style="54"/>
    <col min="257" max="257" width="65.140625" style="54" customWidth="1"/>
    <col min="258" max="258" width="0" style="54" hidden="1" customWidth="1"/>
    <col min="259" max="259" width="19" style="54" customWidth="1"/>
    <col min="260" max="260" width="19.140625" style="54" customWidth="1"/>
    <col min="261" max="261" width="18.7109375" style="54" customWidth="1"/>
    <col min="262" max="262" width="0" style="54" hidden="1" customWidth="1"/>
    <col min="263" max="263" width="15" style="54" customWidth="1"/>
    <col min="264" max="264" width="9.140625" style="54"/>
    <col min="265" max="265" width="16" style="54" bestFit="1" customWidth="1"/>
    <col min="266" max="512" width="9.140625" style="54"/>
    <col min="513" max="513" width="65.140625" style="54" customWidth="1"/>
    <col min="514" max="514" width="0" style="54" hidden="1" customWidth="1"/>
    <col min="515" max="515" width="19" style="54" customWidth="1"/>
    <col min="516" max="516" width="19.140625" style="54" customWidth="1"/>
    <col min="517" max="517" width="18.7109375" style="54" customWidth="1"/>
    <col min="518" max="518" width="0" style="54" hidden="1" customWidth="1"/>
    <col min="519" max="519" width="15" style="54" customWidth="1"/>
    <col min="520" max="520" width="9.140625" style="54"/>
    <col min="521" max="521" width="16" style="54" bestFit="1" customWidth="1"/>
    <col min="522" max="768" width="9.140625" style="54"/>
    <col min="769" max="769" width="65.140625" style="54" customWidth="1"/>
    <col min="770" max="770" width="0" style="54" hidden="1" customWidth="1"/>
    <col min="771" max="771" width="19" style="54" customWidth="1"/>
    <col min="772" max="772" width="19.140625" style="54" customWidth="1"/>
    <col min="773" max="773" width="18.7109375" style="54" customWidth="1"/>
    <col min="774" max="774" width="0" style="54" hidden="1" customWidth="1"/>
    <col min="775" max="775" width="15" style="54" customWidth="1"/>
    <col min="776" max="776" width="9.140625" style="54"/>
    <col min="777" max="777" width="16" style="54" bestFit="1" customWidth="1"/>
    <col min="778" max="1024" width="9.140625" style="54"/>
    <col min="1025" max="1025" width="65.140625" style="54" customWidth="1"/>
    <col min="1026" max="1026" width="0" style="54" hidden="1" customWidth="1"/>
    <col min="1027" max="1027" width="19" style="54" customWidth="1"/>
    <col min="1028" max="1028" width="19.140625" style="54" customWidth="1"/>
    <col min="1029" max="1029" width="18.7109375" style="54" customWidth="1"/>
    <col min="1030" max="1030" width="0" style="54" hidden="1" customWidth="1"/>
    <col min="1031" max="1031" width="15" style="54" customWidth="1"/>
    <col min="1032" max="1032" width="9.140625" style="54"/>
    <col min="1033" max="1033" width="16" style="54" bestFit="1" customWidth="1"/>
    <col min="1034" max="1280" width="9.140625" style="54"/>
    <col min="1281" max="1281" width="65.140625" style="54" customWidth="1"/>
    <col min="1282" max="1282" width="0" style="54" hidden="1" customWidth="1"/>
    <col min="1283" max="1283" width="19" style="54" customWidth="1"/>
    <col min="1284" max="1284" width="19.140625" style="54" customWidth="1"/>
    <col min="1285" max="1285" width="18.7109375" style="54" customWidth="1"/>
    <col min="1286" max="1286" width="0" style="54" hidden="1" customWidth="1"/>
    <col min="1287" max="1287" width="15" style="54" customWidth="1"/>
    <col min="1288" max="1288" width="9.140625" style="54"/>
    <col min="1289" max="1289" width="16" style="54" bestFit="1" customWidth="1"/>
    <col min="1290" max="1536" width="9.140625" style="54"/>
    <col min="1537" max="1537" width="65.140625" style="54" customWidth="1"/>
    <col min="1538" max="1538" width="0" style="54" hidden="1" customWidth="1"/>
    <col min="1539" max="1539" width="19" style="54" customWidth="1"/>
    <col min="1540" max="1540" width="19.140625" style="54" customWidth="1"/>
    <col min="1541" max="1541" width="18.7109375" style="54" customWidth="1"/>
    <col min="1542" max="1542" width="0" style="54" hidden="1" customWidth="1"/>
    <col min="1543" max="1543" width="15" style="54" customWidth="1"/>
    <col min="1544" max="1544" width="9.140625" style="54"/>
    <col min="1545" max="1545" width="16" style="54" bestFit="1" customWidth="1"/>
    <col min="1546" max="1792" width="9.140625" style="54"/>
    <col min="1793" max="1793" width="65.140625" style="54" customWidth="1"/>
    <col min="1794" max="1794" width="0" style="54" hidden="1" customWidth="1"/>
    <col min="1795" max="1795" width="19" style="54" customWidth="1"/>
    <col min="1796" max="1796" width="19.140625" style="54" customWidth="1"/>
    <col min="1797" max="1797" width="18.7109375" style="54" customWidth="1"/>
    <col min="1798" max="1798" width="0" style="54" hidden="1" customWidth="1"/>
    <col min="1799" max="1799" width="15" style="54" customWidth="1"/>
    <col min="1800" max="1800" width="9.140625" style="54"/>
    <col min="1801" max="1801" width="16" style="54" bestFit="1" customWidth="1"/>
    <col min="1802" max="2048" width="9.140625" style="54"/>
    <col min="2049" max="2049" width="65.140625" style="54" customWidth="1"/>
    <col min="2050" max="2050" width="0" style="54" hidden="1" customWidth="1"/>
    <col min="2051" max="2051" width="19" style="54" customWidth="1"/>
    <col min="2052" max="2052" width="19.140625" style="54" customWidth="1"/>
    <col min="2053" max="2053" width="18.7109375" style="54" customWidth="1"/>
    <col min="2054" max="2054" width="0" style="54" hidden="1" customWidth="1"/>
    <col min="2055" max="2055" width="15" style="54" customWidth="1"/>
    <col min="2056" max="2056" width="9.140625" style="54"/>
    <col min="2057" max="2057" width="16" style="54" bestFit="1" customWidth="1"/>
    <col min="2058" max="2304" width="9.140625" style="54"/>
    <col min="2305" max="2305" width="65.140625" style="54" customWidth="1"/>
    <col min="2306" max="2306" width="0" style="54" hidden="1" customWidth="1"/>
    <col min="2307" max="2307" width="19" style="54" customWidth="1"/>
    <col min="2308" max="2308" width="19.140625" style="54" customWidth="1"/>
    <col min="2309" max="2309" width="18.7109375" style="54" customWidth="1"/>
    <col min="2310" max="2310" width="0" style="54" hidden="1" customWidth="1"/>
    <col min="2311" max="2311" width="15" style="54" customWidth="1"/>
    <col min="2312" max="2312" width="9.140625" style="54"/>
    <col min="2313" max="2313" width="16" style="54" bestFit="1" customWidth="1"/>
    <col min="2314" max="2560" width="9.140625" style="54"/>
    <col min="2561" max="2561" width="65.140625" style="54" customWidth="1"/>
    <col min="2562" max="2562" width="0" style="54" hidden="1" customWidth="1"/>
    <col min="2563" max="2563" width="19" style="54" customWidth="1"/>
    <col min="2564" max="2564" width="19.140625" style="54" customWidth="1"/>
    <col min="2565" max="2565" width="18.7109375" style="54" customWidth="1"/>
    <col min="2566" max="2566" width="0" style="54" hidden="1" customWidth="1"/>
    <col min="2567" max="2567" width="15" style="54" customWidth="1"/>
    <col min="2568" max="2568" width="9.140625" style="54"/>
    <col min="2569" max="2569" width="16" style="54" bestFit="1" customWidth="1"/>
    <col min="2570" max="2816" width="9.140625" style="54"/>
    <col min="2817" max="2817" width="65.140625" style="54" customWidth="1"/>
    <col min="2818" max="2818" width="0" style="54" hidden="1" customWidth="1"/>
    <col min="2819" max="2819" width="19" style="54" customWidth="1"/>
    <col min="2820" max="2820" width="19.140625" style="54" customWidth="1"/>
    <col min="2821" max="2821" width="18.7109375" style="54" customWidth="1"/>
    <col min="2822" max="2822" width="0" style="54" hidden="1" customWidth="1"/>
    <col min="2823" max="2823" width="15" style="54" customWidth="1"/>
    <col min="2824" max="2824" width="9.140625" style="54"/>
    <col min="2825" max="2825" width="16" style="54" bestFit="1" customWidth="1"/>
    <col min="2826" max="3072" width="9.140625" style="54"/>
    <col min="3073" max="3073" width="65.140625" style="54" customWidth="1"/>
    <col min="3074" max="3074" width="0" style="54" hidden="1" customWidth="1"/>
    <col min="3075" max="3075" width="19" style="54" customWidth="1"/>
    <col min="3076" max="3076" width="19.140625" style="54" customWidth="1"/>
    <col min="3077" max="3077" width="18.7109375" style="54" customWidth="1"/>
    <col min="3078" max="3078" width="0" style="54" hidden="1" customWidth="1"/>
    <col min="3079" max="3079" width="15" style="54" customWidth="1"/>
    <col min="3080" max="3080" width="9.140625" style="54"/>
    <col min="3081" max="3081" width="16" style="54" bestFit="1" customWidth="1"/>
    <col min="3082" max="3328" width="9.140625" style="54"/>
    <col min="3329" max="3329" width="65.140625" style="54" customWidth="1"/>
    <col min="3330" max="3330" width="0" style="54" hidden="1" customWidth="1"/>
    <col min="3331" max="3331" width="19" style="54" customWidth="1"/>
    <col min="3332" max="3332" width="19.140625" style="54" customWidth="1"/>
    <col min="3333" max="3333" width="18.7109375" style="54" customWidth="1"/>
    <col min="3334" max="3334" width="0" style="54" hidden="1" customWidth="1"/>
    <col min="3335" max="3335" width="15" style="54" customWidth="1"/>
    <col min="3336" max="3336" width="9.140625" style="54"/>
    <col min="3337" max="3337" width="16" style="54" bestFit="1" customWidth="1"/>
    <col min="3338" max="3584" width="9.140625" style="54"/>
    <col min="3585" max="3585" width="65.140625" style="54" customWidth="1"/>
    <col min="3586" max="3586" width="0" style="54" hidden="1" customWidth="1"/>
    <col min="3587" max="3587" width="19" style="54" customWidth="1"/>
    <col min="3588" max="3588" width="19.140625" style="54" customWidth="1"/>
    <col min="3589" max="3589" width="18.7109375" style="54" customWidth="1"/>
    <col min="3590" max="3590" width="0" style="54" hidden="1" customWidth="1"/>
    <col min="3591" max="3591" width="15" style="54" customWidth="1"/>
    <col min="3592" max="3592" width="9.140625" style="54"/>
    <col min="3593" max="3593" width="16" style="54" bestFit="1" customWidth="1"/>
    <col min="3594" max="3840" width="9.140625" style="54"/>
    <col min="3841" max="3841" width="65.140625" style="54" customWidth="1"/>
    <col min="3842" max="3842" width="0" style="54" hidden="1" customWidth="1"/>
    <col min="3843" max="3843" width="19" style="54" customWidth="1"/>
    <col min="3844" max="3844" width="19.140625" style="54" customWidth="1"/>
    <col min="3845" max="3845" width="18.7109375" style="54" customWidth="1"/>
    <col min="3846" max="3846" width="0" style="54" hidden="1" customWidth="1"/>
    <col min="3847" max="3847" width="15" style="54" customWidth="1"/>
    <col min="3848" max="3848" width="9.140625" style="54"/>
    <col min="3849" max="3849" width="16" style="54" bestFit="1" customWidth="1"/>
    <col min="3850" max="4096" width="9.140625" style="54"/>
    <col min="4097" max="4097" width="65.140625" style="54" customWidth="1"/>
    <col min="4098" max="4098" width="0" style="54" hidden="1" customWidth="1"/>
    <col min="4099" max="4099" width="19" style="54" customWidth="1"/>
    <col min="4100" max="4100" width="19.140625" style="54" customWidth="1"/>
    <col min="4101" max="4101" width="18.7109375" style="54" customWidth="1"/>
    <col min="4102" max="4102" width="0" style="54" hidden="1" customWidth="1"/>
    <col min="4103" max="4103" width="15" style="54" customWidth="1"/>
    <col min="4104" max="4104" width="9.140625" style="54"/>
    <col min="4105" max="4105" width="16" style="54" bestFit="1" customWidth="1"/>
    <col min="4106" max="4352" width="9.140625" style="54"/>
    <col min="4353" max="4353" width="65.140625" style="54" customWidth="1"/>
    <col min="4354" max="4354" width="0" style="54" hidden="1" customWidth="1"/>
    <col min="4355" max="4355" width="19" style="54" customWidth="1"/>
    <col min="4356" max="4356" width="19.140625" style="54" customWidth="1"/>
    <col min="4357" max="4357" width="18.7109375" style="54" customWidth="1"/>
    <col min="4358" max="4358" width="0" style="54" hidden="1" customWidth="1"/>
    <col min="4359" max="4359" width="15" style="54" customWidth="1"/>
    <col min="4360" max="4360" width="9.140625" style="54"/>
    <col min="4361" max="4361" width="16" style="54" bestFit="1" customWidth="1"/>
    <col min="4362" max="4608" width="9.140625" style="54"/>
    <col min="4609" max="4609" width="65.140625" style="54" customWidth="1"/>
    <col min="4610" max="4610" width="0" style="54" hidden="1" customWidth="1"/>
    <col min="4611" max="4611" width="19" style="54" customWidth="1"/>
    <col min="4612" max="4612" width="19.140625" style="54" customWidth="1"/>
    <col min="4613" max="4613" width="18.7109375" style="54" customWidth="1"/>
    <col min="4614" max="4614" width="0" style="54" hidden="1" customWidth="1"/>
    <col min="4615" max="4615" width="15" style="54" customWidth="1"/>
    <col min="4616" max="4616" width="9.140625" style="54"/>
    <col min="4617" max="4617" width="16" style="54" bestFit="1" customWidth="1"/>
    <col min="4618" max="4864" width="9.140625" style="54"/>
    <col min="4865" max="4865" width="65.140625" style="54" customWidth="1"/>
    <col min="4866" max="4866" width="0" style="54" hidden="1" customWidth="1"/>
    <col min="4867" max="4867" width="19" style="54" customWidth="1"/>
    <col min="4868" max="4868" width="19.140625" style="54" customWidth="1"/>
    <col min="4869" max="4869" width="18.7109375" style="54" customWidth="1"/>
    <col min="4870" max="4870" width="0" style="54" hidden="1" customWidth="1"/>
    <col min="4871" max="4871" width="15" style="54" customWidth="1"/>
    <col min="4872" max="4872" width="9.140625" style="54"/>
    <col min="4873" max="4873" width="16" style="54" bestFit="1" customWidth="1"/>
    <col min="4874" max="5120" width="9.140625" style="54"/>
    <col min="5121" max="5121" width="65.140625" style="54" customWidth="1"/>
    <col min="5122" max="5122" width="0" style="54" hidden="1" customWidth="1"/>
    <col min="5123" max="5123" width="19" style="54" customWidth="1"/>
    <col min="5124" max="5124" width="19.140625" style="54" customWidth="1"/>
    <col min="5125" max="5125" width="18.7109375" style="54" customWidth="1"/>
    <col min="5126" max="5126" width="0" style="54" hidden="1" customWidth="1"/>
    <col min="5127" max="5127" width="15" style="54" customWidth="1"/>
    <col min="5128" max="5128" width="9.140625" style="54"/>
    <col min="5129" max="5129" width="16" style="54" bestFit="1" customWidth="1"/>
    <col min="5130" max="5376" width="9.140625" style="54"/>
    <col min="5377" max="5377" width="65.140625" style="54" customWidth="1"/>
    <col min="5378" max="5378" width="0" style="54" hidden="1" customWidth="1"/>
    <col min="5379" max="5379" width="19" style="54" customWidth="1"/>
    <col min="5380" max="5380" width="19.140625" style="54" customWidth="1"/>
    <col min="5381" max="5381" width="18.7109375" style="54" customWidth="1"/>
    <col min="5382" max="5382" width="0" style="54" hidden="1" customWidth="1"/>
    <col min="5383" max="5383" width="15" style="54" customWidth="1"/>
    <col min="5384" max="5384" width="9.140625" style="54"/>
    <col min="5385" max="5385" width="16" style="54" bestFit="1" customWidth="1"/>
    <col min="5386" max="5632" width="9.140625" style="54"/>
    <col min="5633" max="5633" width="65.140625" style="54" customWidth="1"/>
    <col min="5634" max="5634" width="0" style="54" hidden="1" customWidth="1"/>
    <col min="5635" max="5635" width="19" style="54" customWidth="1"/>
    <col min="5636" max="5636" width="19.140625" style="54" customWidth="1"/>
    <col min="5637" max="5637" width="18.7109375" style="54" customWidth="1"/>
    <col min="5638" max="5638" width="0" style="54" hidden="1" customWidth="1"/>
    <col min="5639" max="5639" width="15" style="54" customWidth="1"/>
    <col min="5640" max="5640" width="9.140625" style="54"/>
    <col min="5641" max="5641" width="16" style="54" bestFit="1" customWidth="1"/>
    <col min="5642" max="5888" width="9.140625" style="54"/>
    <col min="5889" max="5889" width="65.140625" style="54" customWidth="1"/>
    <col min="5890" max="5890" width="0" style="54" hidden="1" customWidth="1"/>
    <col min="5891" max="5891" width="19" style="54" customWidth="1"/>
    <col min="5892" max="5892" width="19.140625" style="54" customWidth="1"/>
    <col min="5893" max="5893" width="18.7109375" style="54" customWidth="1"/>
    <col min="5894" max="5894" width="0" style="54" hidden="1" customWidth="1"/>
    <col min="5895" max="5895" width="15" style="54" customWidth="1"/>
    <col min="5896" max="5896" width="9.140625" style="54"/>
    <col min="5897" max="5897" width="16" style="54" bestFit="1" customWidth="1"/>
    <col min="5898" max="6144" width="9.140625" style="54"/>
    <col min="6145" max="6145" width="65.140625" style="54" customWidth="1"/>
    <col min="6146" max="6146" width="0" style="54" hidden="1" customWidth="1"/>
    <col min="6147" max="6147" width="19" style="54" customWidth="1"/>
    <col min="6148" max="6148" width="19.140625" style="54" customWidth="1"/>
    <col min="6149" max="6149" width="18.7109375" style="54" customWidth="1"/>
    <col min="6150" max="6150" width="0" style="54" hidden="1" customWidth="1"/>
    <col min="6151" max="6151" width="15" style="54" customWidth="1"/>
    <col min="6152" max="6152" width="9.140625" style="54"/>
    <col min="6153" max="6153" width="16" style="54" bestFit="1" customWidth="1"/>
    <col min="6154" max="6400" width="9.140625" style="54"/>
    <col min="6401" max="6401" width="65.140625" style="54" customWidth="1"/>
    <col min="6402" max="6402" width="0" style="54" hidden="1" customWidth="1"/>
    <col min="6403" max="6403" width="19" style="54" customWidth="1"/>
    <col min="6404" max="6404" width="19.140625" style="54" customWidth="1"/>
    <col min="6405" max="6405" width="18.7109375" style="54" customWidth="1"/>
    <col min="6406" max="6406" width="0" style="54" hidden="1" customWidth="1"/>
    <col min="6407" max="6407" width="15" style="54" customWidth="1"/>
    <col min="6408" max="6408" width="9.140625" style="54"/>
    <col min="6409" max="6409" width="16" style="54" bestFit="1" customWidth="1"/>
    <col min="6410" max="6656" width="9.140625" style="54"/>
    <col min="6657" max="6657" width="65.140625" style="54" customWidth="1"/>
    <col min="6658" max="6658" width="0" style="54" hidden="1" customWidth="1"/>
    <col min="6659" max="6659" width="19" style="54" customWidth="1"/>
    <col min="6660" max="6660" width="19.140625" style="54" customWidth="1"/>
    <col min="6661" max="6661" width="18.7109375" style="54" customWidth="1"/>
    <col min="6662" max="6662" width="0" style="54" hidden="1" customWidth="1"/>
    <col min="6663" max="6663" width="15" style="54" customWidth="1"/>
    <col min="6664" max="6664" width="9.140625" style="54"/>
    <col min="6665" max="6665" width="16" style="54" bestFit="1" customWidth="1"/>
    <col min="6666" max="6912" width="9.140625" style="54"/>
    <col min="6913" max="6913" width="65.140625" style="54" customWidth="1"/>
    <col min="6914" max="6914" width="0" style="54" hidden="1" customWidth="1"/>
    <col min="6915" max="6915" width="19" style="54" customWidth="1"/>
    <col min="6916" max="6916" width="19.140625" style="54" customWidth="1"/>
    <col min="6917" max="6917" width="18.7109375" style="54" customWidth="1"/>
    <col min="6918" max="6918" width="0" style="54" hidden="1" customWidth="1"/>
    <col min="6919" max="6919" width="15" style="54" customWidth="1"/>
    <col min="6920" max="6920" width="9.140625" style="54"/>
    <col min="6921" max="6921" width="16" style="54" bestFit="1" customWidth="1"/>
    <col min="6922" max="7168" width="9.140625" style="54"/>
    <col min="7169" max="7169" width="65.140625" style="54" customWidth="1"/>
    <col min="7170" max="7170" width="0" style="54" hidden="1" customWidth="1"/>
    <col min="7171" max="7171" width="19" style="54" customWidth="1"/>
    <col min="7172" max="7172" width="19.140625" style="54" customWidth="1"/>
    <col min="7173" max="7173" width="18.7109375" style="54" customWidth="1"/>
    <col min="7174" max="7174" width="0" style="54" hidden="1" customWidth="1"/>
    <col min="7175" max="7175" width="15" style="54" customWidth="1"/>
    <col min="7176" max="7176" width="9.140625" style="54"/>
    <col min="7177" max="7177" width="16" style="54" bestFit="1" customWidth="1"/>
    <col min="7178" max="7424" width="9.140625" style="54"/>
    <col min="7425" max="7425" width="65.140625" style="54" customWidth="1"/>
    <col min="7426" max="7426" width="0" style="54" hidden="1" customWidth="1"/>
    <col min="7427" max="7427" width="19" style="54" customWidth="1"/>
    <col min="7428" max="7428" width="19.140625" style="54" customWidth="1"/>
    <col min="7429" max="7429" width="18.7109375" style="54" customWidth="1"/>
    <col min="7430" max="7430" width="0" style="54" hidden="1" customWidth="1"/>
    <col min="7431" max="7431" width="15" style="54" customWidth="1"/>
    <col min="7432" max="7432" width="9.140625" style="54"/>
    <col min="7433" max="7433" width="16" style="54" bestFit="1" customWidth="1"/>
    <col min="7434" max="7680" width="9.140625" style="54"/>
    <col min="7681" max="7681" width="65.140625" style="54" customWidth="1"/>
    <col min="7682" max="7682" width="0" style="54" hidden="1" customWidth="1"/>
    <col min="7683" max="7683" width="19" style="54" customWidth="1"/>
    <col min="7684" max="7684" width="19.140625" style="54" customWidth="1"/>
    <col min="7685" max="7685" width="18.7109375" style="54" customWidth="1"/>
    <col min="7686" max="7686" width="0" style="54" hidden="1" customWidth="1"/>
    <col min="7687" max="7687" width="15" style="54" customWidth="1"/>
    <col min="7688" max="7688" width="9.140625" style="54"/>
    <col min="7689" max="7689" width="16" style="54" bestFit="1" customWidth="1"/>
    <col min="7690" max="7936" width="9.140625" style="54"/>
    <col min="7937" max="7937" width="65.140625" style="54" customWidth="1"/>
    <col min="7938" max="7938" width="0" style="54" hidden="1" customWidth="1"/>
    <col min="7939" max="7939" width="19" style="54" customWidth="1"/>
    <col min="7940" max="7940" width="19.140625" style="54" customWidth="1"/>
    <col min="7941" max="7941" width="18.7109375" style="54" customWidth="1"/>
    <col min="7942" max="7942" width="0" style="54" hidden="1" customWidth="1"/>
    <col min="7943" max="7943" width="15" style="54" customWidth="1"/>
    <col min="7944" max="7944" width="9.140625" style="54"/>
    <col min="7945" max="7945" width="16" style="54" bestFit="1" customWidth="1"/>
    <col min="7946" max="8192" width="9.140625" style="54"/>
    <col min="8193" max="8193" width="65.140625" style="54" customWidth="1"/>
    <col min="8194" max="8194" width="0" style="54" hidden="1" customWidth="1"/>
    <col min="8195" max="8195" width="19" style="54" customWidth="1"/>
    <col min="8196" max="8196" width="19.140625" style="54" customWidth="1"/>
    <col min="8197" max="8197" width="18.7109375" style="54" customWidth="1"/>
    <col min="8198" max="8198" width="0" style="54" hidden="1" customWidth="1"/>
    <col min="8199" max="8199" width="15" style="54" customWidth="1"/>
    <col min="8200" max="8200" width="9.140625" style="54"/>
    <col min="8201" max="8201" width="16" style="54" bestFit="1" customWidth="1"/>
    <col min="8202" max="8448" width="9.140625" style="54"/>
    <col min="8449" max="8449" width="65.140625" style="54" customWidth="1"/>
    <col min="8450" max="8450" width="0" style="54" hidden="1" customWidth="1"/>
    <col min="8451" max="8451" width="19" style="54" customWidth="1"/>
    <col min="8452" max="8452" width="19.140625" style="54" customWidth="1"/>
    <col min="8453" max="8453" width="18.7109375" style="54" customWidth="1"/>
    <col min="8454" max="8454" width="0" style="54" hidden="1" customWidth="1"/>
    <col min="8455" max="8455" width="15" style="54" customWidth="1"/>
    <col min="8456" max="8456" width="9.140625" style="54"/>
    <col min="8457" max="8457" width="16" style="54" bestFit="1" customWidth="1"/>
    <col min="8458" max="8704" width="9.140625" style="54"/>
    <col min="8705" max="8705" width="65.140625" style="54" customWidth="1"/>
    <col min="8706" max="8706" width="0" style="54" hidden="1" customWidth="1"/>
    <col min="8707" max="8707" width="19" style="54" customWidth="1"/>
    <col min="8708" max="8708" width="19.140625" style="54" customWidth="1"/>
    <col min="8709" max="8709" width="18.7109375" style="54" customWidth="1"/>
    <col min="8710" max="8710" width="0" style="54" hidden="1" customWidth="1"/>
    <col min="8711" max="8711" width="15" style="54" customWidth="1"/>
    <col min="8712" max="8712" width="9.140625" style="54"/>
    <col min="8713" max="8713" width="16" style="54" bestFit="1" customWidth="1"/>
    <col min="8714" max="8960" width="9.140625" style="54"/>
    <col min="8961" max="8961" width="65.140625" style="54" customWidth="1"/>
    <col min="8962" max="8962" width="0" style="54" hidden="1" customWidth="1"/>
    <col min="8963" max="8963" width="19" style="54" customWidth="1"/>
    <col min="8964" max="8964" width="19.140625" style="54" customWidth="1"/>
    <col min="8965" max="8965" width="18.7109375" style="54" customWidth="1"/>
    <col min="8966" max="8966" width="0" style="54" hidden="1" customWidth="1"/>
    <col min="8967" max="8967" width="15" style="54" customWidth="1"/>
    <col min="8968" max="8968" width="9.140625" style="54"/>
    <col min="8969" max="8969" width="16" style="54" bestFit="1" customWidth="1"/>
    <col min="8970" max="9216" width="9.140625" style="54"/>
    <col min="9217" max="9217" width="65.140625" style="54" customWidth="1"/>
    <col min="9218" max="9218" width="0" style="54" hidden="1" customWidth="1"/>
    <col min="9219" max="9219" width="19" style="54" customWidth="1"/>
    <col min="9220" max="9220" width="19.140625" style="54" customWidth="1"/>
    <col min="9221" max="9221" width="18.7109375" style="54" customWidth="1"/>
    <col min="9222" max="9222" width="0" style="54" hidden="1" customWidth="1"/>
    <col min="9223" max="9223" width="15" style="54" customWidth="1"/>
    <col min="9224" max="9224" width="9.140625" style="54"/>
    <col min="9225" max="9225" width="16" style="54" bestFit="1" customWidth="1"/>
    <col min="9226" max="9472" width="9.140625" style="54"/>
    <col min="9473" max="9473" width="65.140625" style="54" customWidth="1"/>
    <col min="9474" max="9474" width="0" style="54" hidden="1" customWidth="1"/>
    <col min="9475" max="9475" width="19" style="54" customWidth="1"/>
    <col min="9476" max="9476" width="19.140625" style="54" customWidth="1"/>
    <col min="9477" max="9477" width="18.7109375" style="54" customWidth="1"/>
    <col min="9478" max="9478" width="0" style="54" hidden="1" customWidth="1"/>
    <col min="9479" max="9479" width="15" style="54" customWidth="1"/>
    <col min="9480" max="9480" width="9.140625" style="54"/>
    <col min="9481" max="9481" width="16" style="54" bestFit="1" customWidth="1"/>
    <col min="9482" max="9728" width="9.140625" style="54"/>
    <col min="9729" max="9729" width="65.140625" style="54" customWidth="1"/>
    <col min="9730" max="9730" width="0" style="54" hidden="1" customWidth="1"/>
    <col min="9731" max="9731" width="19" style="54" customWidth="1"/>
    <col min="9732" max="9732" width="19.140625" style="54" customWidth="1"/>
    <col min="9733" max="9733" width="18.7109375" style="54" customWidth="1"/>
    <col min="9734" max="9734" width="0" style="54" hidden="1" customWidth="1"/>
    <col min="9735" max="9735" width="15" style="54" customWidth="1"/>
    <col min="9736" max="9736" width="9.140625" style="54"/>
    <col min="9737" max="9737" width="16" style="54" bestFit="1" customWidth="1"/>
    <col min="9738" max="9984" width="9.140625" style="54"/>
    <col min="9985" max="9985" width="65.140625" style="54" customWidth="1"/>
    <col min="9986" max="9986" width="0" style="54" hidden="1" customWidth="1"/>
    <col min="9987" max="9987" width="19" style="54" customWidth="1"/>
    <col min="9988" max="9988" width="19.140625" style="54" customWidth="1"/>
    <col min="9989" max="9989" width="18.7109375" style="54" customWidth="1"/>
    <col min="9990" max="9990" width="0" style="54" hidden="1" customWidth="1"/>
    <col min="9991" max="9991" width="15" style="54" customWidth="1"/>
    <col min="9992" max="9992" width="9.140625" style="54"/>
    <col min="9993" max="9993" width="16" style="54" bestFit="1" customWidth="1"/>
    <col min="9994" max="10240" width="9.140625" style="54"/>
    <col min="10241" max="10241" width="65.140625" style="54" customWidth="1"/>
    <col min="10242" max="10242" width="0" style="54" hidden="1" customWidth="1"/>
    <col min="10243" max="10243" width="19" style="54" customWidth="1"/>
    <col min="10244" max="10244" width="19.140625" style="54" customWidth="1"/>
    <col min="10245" max="10245" width="18.7109375" style="54" customWidth="1"/>
    <col min="10246" max="10246" width="0" style="54" hidden="1" customWidth="1"/>
    <col min="10247" max="10247" width="15" style="54" customWidth="1"/>
    <col min="10248" max="10248" width="9.140625" style="54"/>
    <col min="10249" max="10249" width="16" style="54" bestFit="1" customWidth="1"/>
    <col min="10250" max="10496" width="9.140625" style="54"/>
    <col min="10497" max="10497" width="65.140625" style="54" customWidth="1"/>
    <col min="10498" max="10498" width="0" style="54" hidden="1" customWidth="1"/>
    <col min="10499" max="10499" width="19" style="54" customWidth="1"/>
    <col min="10500" max="10500" width="19.140625" style="54" customWidth="1"/>
    <col min="10501" max="10501" width="18.7109375" style="54" customWidth="1"/>
    <col min="10502" max="10502" width="0" style="54" hidden="1" customWidth="1"/>
    <col min="10503" max="10503" width="15" style="54" customWidth="1"/>
    <col min="10504" max="10504" width="9.140625" style="54"/>
    <col min="10505" max="10505" width="16" style="54" bestFit="1" customWidth="1"/>
    <col min="10506" max="10752" width="9.140625" style="54"/>
    <col min="10753" max="10753" width="65.140625" style="54" customWidth="1"/>
    <col min="10754" max="10754" width="0" style="54" hidden="1" customWidth="1"/>
    <col min="10755" max="10755" width="19" style="54" customWidth="1"/>
    <col min="10756" max="10756" width="19.140625" style="54" customWidth="1"/>
    <col min="10757" max="10757" width="18.7109375" style="54" customWidth="1"/>
    <col min="10758" max="10758" width="0" style="54" hidden="1" customWidth="1"/>
    <col min="10759" max="10759" width="15" style="54" customWidth="1"/>
    <col min="10760" max="10760" width="9.140625" style="54"/>
    <col min="10761" max="10761" width="16" style="54" bestFit="1" customWidth="1"/>
    <col min="10762" max="11008" width="9.140625" style="54"/>
    <col min="11009" max="11009" width="65.140625" style="54" customWidth="1"/>
    <col min="11010" max="11010" width="0" style="54" hidden="1" customWidth="1"/>
    <col min="11011" max="11011" width="19" style="54" customWidth="1"/>
    <col min="11012" max="11012" width="19.140625" style="54" customWidth="1"/>
    <col min="11013" max="11013" width="18.7109375" style="54" customWidth="1"/>
    <col min="11014" max="11014" width="0" style="54" hidden="1" customWidth="1"/>
    <col min="11015" max="11015" width="15" style="54" customWidth="1"/>
    <col min="11016" max="11016" width="9.140625" style="54"/>
    <col min="11017" max="11017" width="16" style="54" bestFit="1" customWidth="1"/>
    <col min="11018" max="11264" width="9.140625" style="54"/>
    <col min="11265" max="11265" width="65.140625" style="54" customWidth="1"/>
    <col min="11266" max="11266" width="0" style="54" hidden="1" customWidth="1"/>
    <col min="11267" max="11267" width="19" style="54" customWidth="1"/>
    <col min="11268" max="11268" width="19.140625" style="54" customWidth="1"/>
    <col min="11269" max="11269" width="18.7109375" style="54" customWidth="1"/>
    <col min="11270" max="11270" width="0" style="54" hidden="1" customWidth="1"/>
    <col min="11271" max="11271" width="15" style="54" customWidth="1"/>
    <col min="11272" max="11272" width="9.140625" style="54"/>
    <col min="11273" max="11273" width="16" style="54" bestFit="1" customWidth="1"/>
    <col min="11274" max="11520" width="9.140625" style="54"/>
    <col min="11521" max="11521" width="65.140625" style="54" customWidth="1"/>
    <col min="11522" max="11522" width="0" style="54" hidden="1" customWidth="1"/>
    <col min="11523" max="11523" width="19" style="54" customWidth="1"/>
    <col min="11524" max="11524" width="19.140625" style="54" customWidth="1"/>
    <col min="11525" max="11525" width="18.7109375" style="54" customWidth="1"/>
    <col min="11526" max="11526" width="0" style="54" hidden="1" customWidth="1"/>
    <col min="11527" max="11527" width="15" style="54" customWidth="1"/>
    <col min="11528" max="11528" width="9.140625" style="54"/>
    <col min="11529" max="11529" width="16" style="54" bestFit="1" customWidth="1"/>
    <col min="11530" max="11776" width="9.140625" style="54"/>
    <col min="11777" max="11777" width="65.140625" style="54" customWidth="1"/>
    <col min="11778" max="11778" width="0" style="54" hidden="1" customWidth="1"/>
    <col min="11779" max="11779" width="19" style="54" customWidth="1"/>
    <col min="11780" max="11780" width="19.140625" style="54" customWidth="1"/>
    <col min="11781" max="11781" width="18.7109375" style="54" customWidth="1"/>
    <col min="11782" max="11782" width="0" style="54" hidden="1" customWidth="1"/>
    <col min="11783" max="11783" width="15" style="54" customWidth="1"/>
    <col min="11784" max="11784" width="9.140625" style="54"/>
    <col min="11785" max="11785" width="16" style="54" bestFit="1" customWidth="1"/>
    <col min="11786" max="12032" width="9.140625" style="54"/>
    <col min="12033" max="12033" width="65.140625" style="54" customWidth="1"/>
    <col min="12034" max="12034" width="0" style="54" hidden="1" customWidth="1"/>
    <col min="12035" max="12035" width="19" style="54" customWidth="1"/>
    <col min="12036" max="12036" width="19.140625" style="54" customWidth="1"/>
    <col min="12037" max="12037" width="18.7109375" style="54" customWidth="1"/>
    <col min="12038" max="12038" width="0" style="54" hidden="1" customWidth="1"/>
    <col min="12039" max="12039" width="15" style="54" customWidth="1"/>
    <col min="12040" max="12040" width="9.140625" style="54"/>
    <col min="12041" max="12041" width="16" style="54" bestFit="1" customWidth="1"/>
    <col min="12042" max="12288" width="9.140625" style="54"/>
    <col min="12289" max="12289" width="65.140625" style="54" customWidth="1"/>
    <col min="12290" max="12290" width="0" style="54" hidden="1" customWidth="1"/>
    <col min="12291" max="12291" width="19" style="54" customWidth="1"/>
    <col min="12292" max="12292" width="19.140625" style="54" customWidth="1"/>
    <col min="12293" max="12293" width="18.7109375" style="54" customWidth="1"/>
    <col min="12294" max="12294" width="0" style="54" hidden="1" customWidth="1"/>
    <col min="12295" max="12295" width="15" style="54" customWidth="1"/>
    <col min="12296" max="12296" width="9.140625" style="54"/>
    <col min="12297" max="12297" width="16" style="54" bestFit="1" customWidth="1"/>
    <col min="12298" max="12544" width="9.140625" style="54"/>
    <col min="12545" max="12545" width="65.140625" style="54" customWidth="1"/>
    <col min="12546" max="12546" width="0" style="54" hidden="1" customWidth="1"/>
    <col min="12547" max="12547" width="19" style="54" customWidth="1"/>
    <col min="12548" max="12548" width="19.140625" style="54" customWidth="1"/>
    <col min="12549" max="12549" width="18.7109375" style="54" customWidth="1"/>
    <col min="12550" max="12550" width="0" style="54" hidden="1" customWidth="1"/>
    <col min="12551" max="12551" width="15" style="54" customWidth="1"/>
    <col min="12552" max="12552" width="9.140625" style="54"/>
    <col min="12553" max="12553" width="16" style="54" bestFit="1" customWidth="1"/>
    <col min="12554" max="12800" width="9.140625" style="54"/>
    <col min="12801" max="12801" width="65.140625" style="54" customWidth="1"/>
    <col min="12802" max="12802" width="0" style="54" hidden="1" customWidth="1"/>
    <col min="12803" max="12803" width="19" style="54" customWidth="1"/>
    <col min="12804" max="12804" width="19.140625" style="54" customWidth="1"/>
    <col min="12805" max="12805" width="18.7109375" style="54" customWidth="1"/>
    <col min="12806" max="12806" width="0" style="54" hidden="1" customWidth="1"/>
    <col min="12807" max="12807" width="15" style="54" customWidth="1"/>
    <col min="12808" max="12808" width="9.140625" style="54"/>
    <col min="12809" max="12809" width="16" style="54" bestFit="1" customWidth="1"/>
    <col min="12810" max="13056" width="9.140625" style="54"/>
    <col min="13057" max="13057" width="65.140625" style="54" customWidth="1"/>
    <col min="13058" max="13058" width="0" style="54" hidden="1" customWidth="1"/>
    <col min="13059" max="13059" width="19" style="54" customWidth="1"/>
    <col min="13060" max="13060" width="19.140625" style="54" customWidth="1"/>
    <col min="13061" max="13061" width="18.7109375" style="54" customWidth="1"/>
    <col min="13062" max="13062" width="0" style="54" hidden="1" customWidth="1"/>
    <col min="13063" max="13063" width="15" style="54" customWidth="1"/>
    <col min="13064" max="13064" width="9.140625" style="54"/>
    <col min="13065" max="13065" width="16" style="54" bestFit="1" customWidth="1"/>
    <col min="13066" max="13312" width="9.140625" style="54"/>
    <col min="13313" max="13313" width="65.140625" style="54" customWidth="1"/>
    <col min="13314" max="13314" width="0" style="54" hidden="1" customWidth="1"/>
    <col min="13315" max="13315" width="19" style="54" customWidth="1"/>
    <col min="13316" max="13316" width="19.140625" style="54" customWidth="1"/>
    <col min="13317" max="13317" width="18.7109375" style="54" customWidth="1"/>
    <col min="13318" max="13318" width="0" style="54" hidden="1" customWidth="1"/>
    <col min="13319" max="13319" width="15" style="54" customWidth="1"/>
    <col min="13320" max="13320" width="9.140625" style="54"/>
    <col min="13321" max="13321" width="16" style="54" bestFit="1" customWidth="1"/>
    <col min="13322" max="13568" width="9.140625" style="54"/>
    <col min="13569" max="13569" width="65.140625" style="54" customWidth="1"/>
    <col min="13570" max="13570" width="0" style="54" hidden="1" customWidth="1"/>
    <col min="13571" max="13571" width="19" style="54" customWidth="1"/>
    <col min="13572" max="13572" width="19.140625" style="54" customWidth="1"/>
    <col min="13573" max="13573" width="18.7109375" style="54" customWidth="1"/>
    <col min="13574" max="13574" width="0" style="54" hidden="1" customWidth="1"/>
    <col min="13575" max="13575" width="15" style="54" customWidth="1"/>
    <col min="13576" max="13576" width="9.140625" style="54"/>
    <col min="13577" max="13577" width="16" style="54" bestFit="1" customWidth="1"/>
    <col min="13578" max="13824" width="9.140625" style="54"/>
    <col min="13825" max="13825" width="65.140625" style="54" customWidth="1"/>
    <col min="13826" max="13826" width="0" style="54" hidden="1" customWidth="1"/>
    <col min="13827" max="13827" width="19" style="54" customWidth="1"/>
    <col min="13828" max="13828" width="19.140625" style="54" customWidth="1"/>
    <col min="13829" max="13829" width="18.7109375" style="54" customWidth="1"/>
    <col min="13830" max="13830" width="0" style="54" hidden="1" customWidth="1"/>
    <col min="13831" max="13831" width="15" style="54" customWidth="1"/>
    <col min="13832" max="13832" width="9.140625" style="54"/>
    <col min="13833" max="13833" width="16" style="54" bestFit="1" customWidth="1"/>
    <col min="13834" max="14080" width="9.140625" style="54"/>
    <col min="14081" max="14081" width="65.140625" style="54" customWidth="1"/>
    <col min="14082" max="14082" width="0" style="54" hidden="1" customWidth="1"/>
    <col min="14083" max="14083" width="19" style="54" customWidth="1"/>
    <col min="14084" max="14084" width="19.140625" style="54" customWidth="1"/>
    <col min="14085" max="14085" width="18.7109375" style="54" customWidth="1"/>
    <col min="14086" max="14086" width="0" style="54" hidden="1" customWidth="1"/>
    <col min="14087" max="14087" width="15" style="54" customWidth="1"/>
    <col min="14088" max="14088" width="9.140625" style="54"/>
    <col min="14089" max="14089" width="16" style="54" bestFit="1" customWidth="1"/>
    <col min="14090" max="14336" width="9.140625" style="54"/>
    <col min="14337" max="14337" width="65.140625" style="54" customWidth="1"/>
    <col min="14338" max="14338" width="0" style="54" hidden="1" customWidth="1"/>
    <col min="14339" max="14339" width="19" style="54" customWidth="1"/>
    <col min="14340" max="14340" width="19.140625" style="54" customWidth="1"/>
    <col min="14341" max="14341" width="18.7109375" style="54" customWidth="1"/>
    <col min="14342" max="14342" width="0" style="54" hidden="1" customWidth="1"/>
    <col min="14343" max="14343" width="15" style="54" customWidth="1"/>
    <col min="14344" max="14344" width="9.140625" style="54"/>
    <col min="14345" max="14345" width="16" style="54" bestFit="1" customWidth="1"/>
    <col min="14346" max="14592" width="9.140625" style="54"/>
    <col min="14593" max="14593" width="65.140625" style="54" customWidth="1"/>
    <col min="14594" max="14594" width="0" style="54" hidden="1" customWidth="1"/>
    <col min="14595" max="14595" width="19" style="54" customWidth="1"/>
    <col min="14596" max="14596" width="19.140625" style="54" customWidth="1"/>
    <col min="14597" max="14597" width="18.7109375" style="54" customWidth="1"/>
    <col min="14598" max="14598" width="0" style="54" hidden="1" customWidth="1"/>
    <col min="14599" max="14599" width="15" style="54" customWidth="1"/>
    <col min="14600" max="14600" width="9.140625" style="54"/>
    <col min="14601" max="14601" width="16" style="54" bestFit="1" customWidth="1"/>
    <col min="14602" max="14848" width="9.140625" style="54"/>
    <col min="14849" max="14849" width="65.140625" style="54" customWidth="1"/>
    <col min="14850" max="14850" width="0" style="54" hidden="1" customWidth="1"/>
    <col min="14851" max="14851" width="19" style="54" customWidth="1"/>
    <col min="14852" max="14852" width="19.140625" style="54" customWidth="1"/>
    <col min="14853" max="14853" width="18.7109375" style="54" customWidth="1"/>
    <col min="14854" max="14854" width="0" style="54" hidden="1" customWidth="1"/>
    <col min="14855" max="14855" width="15" style="54" customWidth="1"/>
    <col min="14856" max="14856" width="9.140625" style="54"/>
    <col min="14857" max="14857" width="16" style="54" bestFit="1" customWidth="1"/>
    <col min="14858" max="15104" width="9.140625" style="54"/>
    <col min="15105" max="15105" width="65.140625" style="54" customWidth="1"/>
    <col min="15106" max="15106" width="0" style="54" hidden="1" customWidth="1"/>
    <col min="15107" max="15107" width="19" style="54" customWidth="1"/>
    <col min="15108" max="15108" width="19.140625" style="54" customWidth="1"/>
    <col min="15109" max="15109" width="18.7109375" style="54" customWidth="1"/>
    <col min="15110" max="15110" width="0" style="54" hidden="1" customWidth="1"/>
    <col min="15111" max="15111" width="15" style="54" customWidth="1"/>
    <col min="15112" max="15112" width="9.140625" style="54"/>
    <col min="15113" max="15113" width="16" style="54" bestFit="1" customWidth="1"/>
    <col min="15114" max="15360" width="9.140625" style="54"/>
    <col min="15361" max="15361" width="65.140625" style="54" customWidth="1"/>
    <col min="15362" max="15362" width="0" style="54" hidden="1" customWidth="1"/>
    <col min="15363" max="15363" width="19" style="54" customWidth="1"/>
    <col min="15364" max="15364" width="19.140625" style="54" customWidth="1"/>
    <col min="15365" max="15365" width="18.7109375" style="54" customWidth="1"/>
    <col min="15366" max="15366" width="0" style="54" hidden="1" customWidth="1"/>
    <col min="15367" max="15367" width="15" style="54" customWidth="1"/>
    <col min="15368" max="15368" width="9.140625" style="54"/>
    <col min="15369" max="15369" width="16" style="54" bestFit="1" customWidth="1"/>
    <col min="15370" max="15616" width="9.140625" style="54"/>
    <col min="15617" max="15617" width="65.140625" style="54" customWidth="1"/>
    <col min="15618" max="15618" width="0" style="54" hidden="1" customWidth="1"/>
    <col min="15619" max="15619" width="19" style="54" customWidth="1"/>
    <col min="15620" max="15620" width="19.140625" style="54" customWidth="1"/>
    <col min="15621" max="15621" width="18.7109375" style="54" customWidth="1"/>
    <col min="15622" max="15622" width="0" style="54" hidden="1" customWidth="1"/>
    <col min="15623" max="15623" width="15" style="54" customWidth="1"/>
    <col min="15624" max="15624" width="9.140625" style="54"/>
    <col min="15625" max="15625" width="16" style="54" bestFit="1" customWidth="1"/>
    <col min="15626" max="15872" width="9.140625" style="54"/>
    <col min="15873" max="15873" width="65.140625" style="54" customWidth="1"/>
    <col min="15874" max="15874" width="0" style="54" hidden="1" customWidth="1"/>
    <col min="15875" max="15875" width="19" style="54" customWidth="1"/>
    <col min="15876" max="15876" width="19.140625" style="54" customWidth="1"/>
    <col min="15877" max="15877" width="18.7109375" style="54" customWidth="1"/>
    <col min="15878" max="15878" width="0" style="54" hidden="1" customWidth="1"/>
    <col min="15879" max="15879" width="15" style="54" customWidth="1"/>
    <col min="15880" max="15880" width="9.140625" style="54"/>
    <col min="15881" max="15881" width="16" style="54" bestFit="1" customWidth="1"/>
    <col min="15882" max="16128" width="9.140625" style="54"/>
    <col min="16129" max="16129" width="65.140625" style="54" customWidth="1"/>
    <col min="16130" max="16130" width="0" style="54" hidden="1" customWidth="1"/>
    <col min="16131" max="16131" width="19" style="54" customWidth="1"/>
    <col min="16132" max="16132" width="19.140625" style="54" customWidth="1"/>
    <col min="16133" max="16133" width="18.7109375" style="54" customWidth="1"/>
    <col min="16134" max="16134" width="0" style="54" hidden="1" customWidth="1"/>
    <col min="16135" max="16135" width="15" style="54" customWidth="1"/>
    <col min="16136" max="16136" width="9.140625" style="54"/>
    <col min="16137" max="16137" width="16" style="54" bestFit="1" customWidth="1"/>
    <col min="16138" max="16384" width="9.140625" style="54"/>
  </cols>
  <sheetData>
    <row r="1" spans="1:7" s="51" customFormat="1" x14ac:dyDescent="0.25">
      <c r="A1" s="49"/>
      <c r="B1" s="50"/>
      <c r="C1" s="50"/>
      <c r="D1" s="50"/>
      <c r="E1" s="105" t="s">
        <v>481</v>
      </c>
      <c r="F1" s="105"/>
      <c r="G1" s="105"/>
    </row>
    <row r="2" spans="1:7" s="51" customFormat="1" ht="51" customHeight="1" x14ac:dyDescent="0.25">
      <c r="A2" s="49"/>
      <c r="B2" s="50"/>
      <c r="C2" s="50"/>
      <c r="D2" s="50"/>
      <c r="E2" s="102" t="s">
        <v>482</v>
      </c>
      <c r="F2" s="102"/>
      <c r="G2" s="102"/>
    </row>
    <row r="3" spans="1:7" s="51" customFormat="1" ht="20.25" customHeight="1" x14ac:dyDescent="0.25">
      <c r="A3" s="49"/>
      <c r="B3" s="50"/>
      <c r="C3" s="50"/>
      <c r="D3" s="50"/>
      <c r="E3" s="120" t="s">
        <v>483</v>
      </c>
      <c r="F3" s="120"/>
      <c r="G3" s="120" t="s">
        <v>484</v>
      </c>
    </row>
    <row r="5" spans="1:7" hidden="1" x14ac:dyDescent="0.25"/>
    <row r="6" spans="1:7" ht="18.75" x14ac:dyDescent="0.25">
      <c r="A6" s="103" t="s">
        <v>476</v>
      </c>
      <c r="B6" s="103"/>
      <c r="C6" s="103"/>
      <c r="D6" s="103"/>
      <c r="E6" s="103"/>
      <c r="F6" s="103"/>
      <c r="G6" s="103"/>
    </row>
    <row r="7" spans="1:7" ht="24.75" customHeight="1" x14ac:dyDescent="0.25">
      <c r="A7" s="103" t="s">
        <v>477</v>
      </c>
      <c r="B7" s="103"/>
      <c r="C7" s="103"/>
      <c r="D7" s="103"/>
      <c r="E7" s="103"/>
      <c r="F7" s="103"/>
      <c r="G7" s="103"/>
    </row>
    <row r="8" spans="1:7" s="55" customFormat="1" ht="33" customHeight="1" x14ac:dyDescent="0.25">
      <c r="A8" s="104" t="s">
        <v>398</v>
      </c>
      <c r="B8" s="104"/>
      <c r="C8" s="104"/>
      <c r="D8" s="104"/>
      <c r="E8" s="104"/>
      <c r="F8" s="104"/>
      <c r="G8" s="104"/>
    </row>
    <row r="9" spans="1:7" x14ac:dyDescent="0.25">
      <c r="B9" s="56"/>
      <c r="C9" s="56"/>
      <c r="G9" s="56" t="s">
        <v>399</v>
      </c>
    </row>
    <row r="10" spans="1:7" ht="78.75" x14ac:dyDescent="0.25">
      <c r="A10" s="57" t="s">
        <v>400</v>
      </c>
      <c r="B10" s="58" t="s">
        <v>401</v>
      </c>
      <c r="C10" s="58" t="s">
        <v>478</v>
      </c>
      <c r="D10" s="58" t="s">
        <v>402</v>
      </c>
      <c r="E10" s="58" t="s">
        <v>479</v>
      </c>
      <c r="F10" s="58" t="s">
        <v>403</v>
      </c>
      <c r="G10" s="58" t="s">
        <v>480</v>
      </c>
    </row>
    <row r="11" spans="1:7" x14ac:dyDescent="0.25">
      <c r="A11" s="59" t="s">
        <v>404</v>
      </c>
      <c r="B11" s="60">
        <f>B12</f>
        <v>0</v>
      </c>
      <c r="C11" s="60">
        <f>C12</f>
        <v>465898000</v>
      </c>
      <c r="D11" s="60">
        <f>D12</f>
        <v>98298000</v>
      </c>
      <c r="E11" s="61">
        <f>E12</f>
        <v>115351199.48999999</v>
      </c>
      <c r="F11" s="61">
        <f>E11-D11</f>
        <v>17053199.489999995</v>
      </c>
      <c r="G11" s="62">
        <f t="shared" ref="G11:G31" si="0">E11*100/D11</f>
        <v>117.34847045718122</v>
      </c>
    </row>
    <row r="12" spans="1:7" ht="21.75" customHeight="1" x14ac:dyDescent="0.25">
      <c r="A12" s="63" t="s">
        <v>405</v>
      </c>
      <c r="B12" s="64"/>
      <c r="C12" s="64">
        <v>465898000</v>
      </c>
      <c r="D12" s="65">
        <v>98298000</v>
      </c>
      <c r="E12" s="66">
        <v>115351199.48999999</v>
      </c>
      <c r="F12" s="61">
        <f t="shared" ref="F12:F95" si="1">E12-D12</f>
        <v>17053199.489999995</v>
      </c>
      <c r="G12" s="62">
        <f>E12*100/D12</f>
        <v>117.34847045718122</v>
      </c>
    </row>
    <row r="13" spans="1:7" ht="47.25" x14ac:dyDescent="0.25">
      <c r="A13" s="59" t="s">
        <v>406</v>
      </c>
      <c r="B13" s="60">
        <f>B14+B15+B16+B17</f>
        <v>0</v>
      </c>
      <c r="C13" s="60">
        <f>C14+C15+C16+C17</f>
        <v>15500000</v>
      </c>
      <c r="D13" s="60">
        <f>D14+D15+D16+D17</f>
        <v>2905000</v>
      </c>
      <c r="E13" s="67">
        <f>E14+E15+E16+E17</f>
        <v>4528154.0700000012</v>
      </c>
      <c r="F13" s="61">
        <f t="shared" si="1"/>
        <v>1623154.0700000012</v>
      </c>
      <c r="G13" s="62">
        <f t="shared" si="0"/>
        <v>155.87449466437181</v>
      </c>
    </row>
    <row r="14" spans="1:7" ht="60" x14ac:dyDescent="0.25">
      <c r="A14" s="68" t="s">
        <v>407</v>
      </c>
      <c r="B14" s="64"/>
      <c r="C14" s="64">
        <v>7150000</v>
      </c>
      <c r="D14" s="65">
        <v>1550000</v>
      </c>
      <c r="E14" s="66">
        <v>2327832.04</v>
      </c>
      <c r="F14" s="61">
        <f t="shared" si="1"/>
        <v>777832.04</v>
      </c>
      <c r="G14" s="62">
        <f t="shared" si="0"/>
        <v>150.18271225806453</v>
      </c>
    </row>
    <row r="15" spans="1:7" ht="75" x14ac:dyDescent="0.25">
      <c r="A15" s="68" t="s">
        <v>408</v>
      </c>
      <c r="B15" s="64"/>
      <c r="C15" s="64">
        <v>50000</v>
      </c>
      <c r="D15" s="65">
        <v>5000</v>
      </c>
      <c r="E15" s="66">
        <v>9553.74</v>
      </c>
      <c r="F15" s="61">
        <f t="shared" si="1"/>
        <v>4553.74</v>
      </c>
      <c r="G15" s="62">
        <f t="shared" si="0"/>
        <v>191.07480000000001</v>
      </c>
    </row>
    <row r="16" spans="1:7" ht="60" x14ac:dyDescent="0.25">
      <c r="A16" s="68" t="s">
        <v>409</v>
      </c>
      <c r="B16" s="64"/>
      <c r="C16" s="64">
        <v>9500000</v>
      </c>
      <c r="D16" s="65">
        <v>1700000</v>
      </c>
      <c r="E16" s="66">
        <v>2489067.9300000002</v>
      </c>
      <c r="F16" s="61">
        <f t="shared" si="1"/>
        <v>789067.93000000017</v>
      </c>
      <c r="G16" s="62">
        <f t="shared" si="0"/>
        <v>146.41576058823532</v>
      </c>
    </row>
    <row r="17" spans="1:7" ht="60" x14ac:dyDescent="0.25">
      <c r="A17" s="68" t="s">
        <v>410</v>
      </c>
      <c r="B17" s="64"/>
      <c r="C17" s="64">
        <v>-1200000</v>
      </c>
      <c r="D17" s="65">
        <v>-350000</v>
      </c>
      <c r="E17" s="66">
        <v>-298299.64</v>
      </c>
      <c r="F17" s="61">
        <f t="shared" si="1"/>
        <v>51700.359999999986</v>
      </c>
      <c r="G17" s="62">
        <f t="shared" si="0"/>
        <v>85.228468571428564</v>
      </c>
    </row>
    <row r="18" spans="1:7" x14ac:dyDescent="0.25">
      <c r="A18" s="59" t="s">
        <v>411</v>
      </c>
      <c r="B18" s="60">
        <f>B21+B22+B28+B19+B20</f>
        <v>0</v>
      </c>
      <c r="C18" s="60">
        <f>C21+C22+C19+C20</f>
        <v>13346000</v>
      </c>
      <c r="D18" s="60">
        <f>D21+D22+D19+D20</f>
        <v>4111000</v>
      </c>
      <c r="E18" s="67">
        <f>E21+E22+E19+E20</f>
        <v>9262603.790000001</v>
      </c>
      <c r="F18" s="61">
        <f t="shared" si="1"/>
        <v>5151603.790000001</v>
      </c>
      <c r="G18" s="62">
        <f>E18*100/D18</f>
        <v>225.31266820724886</v>
      </c>
    </row>
    <row r="19" spans="1:7" ht="31.5" x14ac:dyDescent="0.25">
      <c r="A19" s="69" t="s">
        <v>412</v>
      </c>
      <c r="B19" s="64"/>
      <c r="C19" s="64">
        <v>2200000</v>
      </c>
      <c r="D19" s="64">
        <v>350000</v>
      </c>
      <c r="E19" s="70">
        <v>112304</v>
      </c>
      <c r="F19" s="71"/>
      <c r="G19" s="72">
        <f t="shared" si="0"/>
        <v>32.086857142857141</v>
      </c>
    </row>
    <row r="20" spans="1:7" ht="47.25" x14ac:dyDescent="0.25">
      <c r="A20" s="69" t="s">
        <v>413</v>
      </c>
      <c r="B20" s="64"/>
      <c r="C20" s="64">
        <v>640000</v>
      </c>
      <c r="D20" s="64">
        <v>60000</v>
      </c>
      <c r="E20" s="70">
        <v>173836.13</v>
      </c>
      <c r="F20" s="71"/>
      <c r="G20" s="72">
        <f t="shared" si="0"/>
        <v>289.72688333333332</v>
      </c>
    </row>
    <row r="21" spans="1:7" x14ac:dyDescent="0.25">
      <c r="A21" s="69" t="s">
        <v>414</v>
      </c>
      <c r="B21" s="64">
        <v>0</v>
      </c>
      <c r="C21" s="64">
        <v>6000</v>
      </c>
      <c r="D21" s="65">
        <v>1000</v>
      </c>
      <c r="E21" s="66">
        <v>9671986.9399999995</v>
      </c>
      <c r="F21" s="61">
        <f t="shared" si="1"/>
        <v>9670986.9399999995</v>
      </c>
      <c r="G21" s="72">
        <f t="shared" si="0"/>
        <v>967198.69400000002</v>
      </c>
    </row>
    <row r="22" spans="1:7" ht="31.5" x14ac:dyDescent="0.25">
      <c r="A22" s="69" t="s">
        <v>415</v>
      </c>
      <c r="B22" s="64"/>
      <c r="C22" s="64">
        <v>10500000</v>
      </c>
      <c r="D22" s="65">
        <v>3700000</v>
      </c>
      <c r="E22" s="66">
        <v>-695523.28</v>
      </c>
      <c r="F22" s="61">
        <f t="shared" si="1"/>
        <v>-4395523.28</v>
      </c>
      <c r="G22" s="72">
        <v>0</v>
      </c>
    </row>
    <row r="23" spans="1:7" x14ac:dyDescent="0.25">
      <c r="A23" s="73" t="s">
        <v>416</v>
      </c>
      <c r="B23" s="64"/>
      <c r="C23" s="64">
        <f>C24+C26</f>
        <v>37173000</v>
      </c>
      <c r="D23" s="74">
        <f>D24+D26</f>
        <v>7168000</v>
      </c>
      <c r="E23" s="75">
        <f>E24+E26</f>
        <v>3467734.25</v>
      </c>
      <c r="F23" s="61"/>
      <c r="G23" s="62">
        <f t="shared" si="0"/>
        <v>48.37798897879464</v>
      </c>
    </row>
    <row r="24" spans="1:7" x14ac:dyDescent="0.25">
      <c r="A24" s="76" t="s">
        <v>417</v>
      </c>
      <c r="B24" s="64"/>
      <c r="C24" s="64">
        <f>C25</f>
        <v>6250000</v>
      </c>
      <c r="D24" s="65">
        <f>D25</f>
        <v>1100000</v>
      </c>
      <c r="E24" s="66">
        <f>E25</f>
        <v>255299.01</v>
      </c>
      <c r="F24" s="61"/>
      <c r="G24" s="62">
        <f t="shared" si="0"/>
        <v>23.209000909090911</v>
      </c>
    </row>
    <row r="25" spans="1:7" x14ac:dyDescent="0.25">
      <c r="A25" s="77" t="s">
        <v>417</v>
      </c>
      <c r="B25" s="64"/>
      <c r="C25" s="64">
        <v>6250000</v>
      </c>
      <c r="D25" s="65">
        <v>1100000</v>
      </c>
      <c r="E25" s="66">
        <v>255299.01</v>
      </c>
      <c r="F25" s="61"/>
      <c r="G25" s="62">
        <f t="shared" si="0"/>
        <v>23.209000909090911</v>
      </c>
    </row>
    <row r="26" spans="1:7" x14ac:dyDescent="0.25">
      <c r="A26" s="73" t="s">
        <v>418</v>
      </c>
      <c r="B26" s="64"/>
      <c r="C26" s="64">
        <f>C27+C28</f>
        <v>30923000</v>
      </c>
      <c r="D26" s="65">
        <f>D27+D28</f>
        <v>6068000</v>
      </c>
      <c r="E26" s="66">
        <f>E27+E28</f>
        <v>3212435.2399999998</v>
      </c>
      <c r="F26" s="61"/>
      <c r="G26" s="62">
        <f t="shared" si="0"/>
        <v>52.940593935398816</v>
      </c>
    </row>
    <row r="27" spans="1:7" x14ac:dyDescent="0.25">
      <c r="A27" s="77" t="s">
        <v>419</v>
      </c>
      <c r="B27" s="64"/>
      <c r="C27" s="64">
        <v>22868000</v>
      </c>
      <c r="D27" s="65">
        <v>4968000</v>
      </c>
      <c r="E27" s="66">
        <v>3027173.13</v>
      </c>
      <c r="F27" s="61"/>
      <c r="G27" s="62">
        <f t="shared" si="0"/>
        <v>60.933436594202895</v>
      </c>
    </row>
    <row r="28" spans="1:7" x14ac:dyDescent="0.25">
      <c r="A28" s="77" t="s">
        <v>420</v>
      </c>
      <c r="B28" s="64"/>
      <c r="C28" s="64">
        <v>8055000</v>
      </c>
      <c r="D28" s="65">
        <v>1100000</v>
      </c>
      <c r="E28" s="66">
        <v>185262.11</v>
      </c>
      <c r="F28" s="61">
        <f t="shared" si="1"/>
        <v>-914737.89</v>
      </c>
      <c r="G28" s="62">
        <f t="shared" si="0"/>
        <v>16.842009999999998</v>
      </c>
    </row>
    <row r="29" spans="1:7" x14ac:dyDescent="0.25">
      <c r="A29" s="59" t="s">
        <v>421</v>
      </c>
      <c r="B29" s="60">
        <f>B30</f>
        <v>0</v>
      </c>
      <c r="C29" s="60">
        <f>C30</f>
        <v>4800000</v>
      </c>
      <c r="D29" s="60">
        <f>D30</f>
        <v>1200000</v>
      </c>
      <c r="E29" s="67">
        <f>E30</f>
        <v>399524.1</v>
      </c>
      <c r="F29" s="61">
        <f t="shared" si="1"/>
        <v>-800475.9</v>
      </c>
      <c r="G29" s="62">
        <f t="shared" si="0"/>
        <v>33.293675</v>
      </c>
    </row>
    <row r="30" spans="1:7" ht="63" x14ac:dyDescent="0.25">
      <c r="A30" s="78" t="s">
        <v>422</v>
      </c>
      <c r="B30" s="64"/>
      <c r="C30" s="64">
        <v>4800000</v>
      </c>
      <c r="D30" s="65">
        <v>1200000</v>
      </c>
      <c r="E30" s="66">
        <v>399524.1</v>
      </c>
      <c r="F30" s="61">
        <f t="shared" si="1"/>
        <v>-800475.9</v>
      </c>
      <c r="G30" s="62">
        <f t="shared" si="0"/>
        <v>33.293675</v>
      </c>
    </row>
    <row r="31" spans="1:7" ht="47.25" x14ac:dyDescent="0.25">
      <c r="A31" s="59" t="s">
        <v>423</v>
      </c>
      <c r="B31" s="60">
        <f>SUM(B32:B37)</f>
        <v>0</v>
      </c>
      <c r="C31" s="60">
        <f>SUM(C32:C37)</f>
        <v>108050000</v>
      </c>
      <c r="D31" s="60">
        <f>SUM(D32:D37)</f>
        <v>26950000</v>
      </c>
      <c r="E31" s="67">
        <f>SUM(E32:E37)</f>
        <v>18019797.880000003</v>
      </c>
      <c r="F31" s="61">
        <f t="shared" si="1"/>
        <v>-8930202.1199999973</v>
      </c>
      <c r="G31" s="62">
        <f t="shared" si="0"/>
        <v>66.863814025974037</v>
      </c>
    </row>
    <row r="32" spans="1:7" ht="78.75" hidden="1" x14ac:dyDescent="0.25">
      <c r="A32" s="78" t="s">
        <v>424</v>
      </c>
      <c r="B32" s="64"/>
      <c r="C32" s="64"/>
      <c r="D32" s="64"/>
      <c r="E32" s="65"/>
      <c r="F32" s="61">
        <f t="shared" si="1"/>
        <v>0</v>
      </c>
      <c r="G32" s="79">
        <v>0</v>
      </c>
    </row>
    <row r="33" spans="1:7" x14ac:dyDescent="0.25">
      <c r="A33" s="78" t="s">
        <v>425</v>
      </c>
      <c r="B33" s="64"/>
      <c r="C33" s="64">
        <v>103350000</v>
      </c>
      <c r="D33" s="65">
        <v>25850000</v>
      </c>
      <c r="E33" s="65">
        <v>17373848.190000001</v>
      </c>
      <c r="F33" s="61">
        <f t="shared" si="1"/>
        <v>-8476151.8099999987</v>
      </c>
      <c r="G33" s="62">
        <f t="shared" ref="G33:G44" si="2">E33*100/D33</f>
        <v>67.210244448742756</v>
      </c>
    </row>
    <row r="34" spans="1:7" x14ac:dyDescent="0.25">
      <c r="A34" s="80" t="s">
        <v>426</v>
      </c>
      <c r="B34" s="64"/>
      <c r="C34" s="64">
        <v>4700000</v>
      </c>
      <c r="D34" s="65">
        <v>1100000</v>
      </c>
      <c r="E34" s="65">
        <v>645949.68999999994</v>
      </c>
      <c r="F34" s="61">
        <f t="shared" si="1"/>
        <v>-454050.31000000006</v>
      </c>
      <c r="G34" s="62">
        <f t="shared" si="2"/>
        <v>58.722699090909082</v>
      </c>
    </row>
    <row r="35" spans="1:7" hidden="1" x14ac:dyDescent="0.25">
      <c r="A35" s="78"/>
      <c r="B35" s="64"/>
      <c r="C35" s="64"/>
      <c r="D35" s="65"/>
      <c r="E35" s="65"/>
      <c r="F35" s="61">
        <f t="shared" si="1"/>
        <v>0</v>
      </c>
      <c r="G35" s="62" t="e">
        <f t="shared" si="2"/>
        <v>#DIV/0!</v>
      </c>
    </row>
    <row r="36" spans="1:7" hidden="1" x14ac:dyDescent="0.25">
      <c r="A36" s="78"/>
      <c r="B36" s="64"/>
      <c r="C36" s="64"/>
      <c r="D36" s="65"/>
      <c r="E36" s="65"/>
      <c r="F36" s="61">
        <f t="shared" si="1"/>
        <v>0</v>
      </c>
      <c r="G36" s="62" t="e">
        <f t="shared" si="2"/>
        <v>#DIV/0!</v>
      </c>
    </row>
    <row r="37" spans="1:7" hidden="1" x14ac:dyDescent="0.25">
      <c r="A37" s="78"/>
      <c r="B37" s="64"/>
      <c r="C37" s="64"/>
      <c r="D37" s="65"/>
      <c r="E37" s="66"/>
      <c r="F37" s="61">
        <f t="shared" si="1"/>
        <v>0</v>
      </c>
      <c r="G37" s="62" t="e">
        <f t="shared" si="2"/>
        <v>#DIV/0!</v>
      </c>
    </row>
    <row r="38" spans="1:7" ht="31.5" x14ac:dyDescent="0.25">
      <c r="A38" s="59" t="s">
        <v>427</v>
      </c>
      <c r="B38" s="60">
        <f>SUM(B39:B43)</f>
        <v>0</v>
      </c>
      <c r="C38" s="60">
        <f>SUM(C39:C43)</f>
        <v>1420000</v>
      </c>
      <c r="D38" s="60">
        <f>SUM(D39:D43)</f>
        <v>535000</v>
      </c>
      <c r="E38" s="67">
        <f>SUM(E39:E43)</f>
        <v>729302.26</v>
      </c>
      <c r="F38" s="61">
        <f t="shared" si="1"/>
        <v>194302.26</v>
      </c>
      <c r="G38" s="62">
        <f t="shared" si="2"/>
        <v>136.31817943925233</v>
      </c>
    </row>
    <row r="39" spans="1:7" ht="31.5" x14ac:dyDescent="0.25">
      <c r="A39" s="78" t="s">
        <v>428</v>
      </c>
      <c r="B39" s="64"/>
      <c r="C39" s="64">
        <v>130000</v>
      </c>
      <c r="D39" s="65">
        <v>60000</v>
      </c>
      <c r="E39" s="66">
        <v>39252.800000000003</v>
      </c>
      <c r="F39" s="61">
        <f t="shared" si="1"/>
        <v>-20747.199999999997</v>
      </c>
      <c r="G39" s="62">
        <f t="shared" si="2"/>
        <v>65.421333333333337</v>
      </c>
    </row>
    <row r="40" spans="1:7" x14ac:dyDescent="0.25">
      <c r="A40" s="78" t="s">
        <v>429</v>
      </c>
      <c r="B40" s="64"/>
      <c r="C40" s="64">
        <v>120000</v>
      </c>
      <c r="D40" s="65">
        <v>20000</v>
      </c>
      <c r="E40" s="66">
        <v>138677.04999999999</v>
      </c>
      <c r="F40" s="61">
        <f t="shared" si="1"/>
        <v>118677.04999999999</v>
      </c>
      <c r="G40" s="62">
        <f t="shared" si="2"/>
        <v>693.38524999999993</v>
      </c>
    </row>
    <row r="41" spans="1:7" x14ac:dyDescent="0.25">
      <c r="A41" s="78" t="s">
        <v>430</v>
      </c>
      <c r="B41" s="64"/>
      <c r="C41" s="64">
        <v>1000000</v>
      </c>
      <c r="D41" s="65">
        <v>300000</v>
      </c>
      <c r="E41" s="66">
        <v>412209.68</v>
      </c>
      <c r="F41" s="61">
        <f t="shared" si="1"/>
        <v>112209.68</v>
      </c>
      <c r="G41" s="62">
        <f t="shared" si="2"/>
        <v>137.40322666666665</v>
      </c>
    </row>
    <row r="42" spans="1:7" x14ac:dyDescent="0.25">
      <c r="A42" s="78" t="s">
        <v>431</v>
      </c>
      <c r="B42" s="64"/>
      <c r="C42" s="64">
        <v>170000</v>
      </c>
      <c r="D42" s="65">
        <v>155000</v>
      </c>
      <c r="E42" s="66">
        <v>111178.43</v>
      </c>
      <c r="F42" s="61">
        <f>E42-D42</f>
        <v>-43821.570000000007</v>
      </c>
      <c r="G42" s="62">
        <f>E42*100/D42</f>
        <v>71.728019354838707</v>
      </c>
    </row>
    <row r="43" spans="1:7" s="83" customFormat="1" x14ac:dyDescent="0.25">
      <c r="A43" s="81" t="s">
        <v>432</v>
      </c>
      <c r="B43" s="64"/>
      <c r="C43" s="64">
        <v>0</v>
      </c>
      <c r="D43" s="65">
        <v>0</v>
      </c>
      <c r="E43" s="65">
        <v>27984.3</v>
      </c>
      <c r="F43" s="82">
        <f t="shared" si="1"/>
        <v>27984.3</v>
      </c>
      <c r="G43" s="62">
        <v>0</v>
      </c>
    </row>
    <row r="44" spans="1:7" ht="31.5" x14ac:dyDescent="0.25">
      <c r="A44" s="84" t="s">
        <v>433</v>
      </c>
      <c r="B44" s="60">
        <f>SUM(B45:B46)</f>
        <v>0</v>
      </c>
      <c r="C44" s="60">
        <f>SUM(C45:C46)</f>
        <v>800000</v>
      </c>
      <c r="D44" s="60">
        <f>SUM(D45:D46)</f>
        <v>170000</v>
      </c>
      <c r="E44" s="67">
        <f>SUM(E45:E46)</f>
        <v>186012.54</v>
      </c>
      <c r="F44" s="61">
        <f t="shared" si="1"/>
        <v>16012.540000000008</v>
      </c>
      <c r="G44" s="62">
        <f t="shared" si="2"/>
        <v>109.41914117647059</v>
      </c>
    </row>
    <row r="45" spans="1:7" ht="31.5" hidden="1" x14ac:dyDescent="0.25">
      <c r="A45" s="85" t="s">
        <v>434</v>
      </c>
      <c r="B45" s="64"/>
      <c r="C45" s="64"/>
      <c r="D45" s="65"/>
      <c r="E45" s="65">
        <v>0</v>
      </c>
      <c r="F45" s="61">
        <f t="shared" si="1"/>
        <v>0</v>
      </c>
      <c r="G45" s="62">
        <v>0</v>
      </c>
    </row>
    <row r="46" spans="1:7" x14ac:dyDescent="0.25">
      <c r="A46" s="85" t="s">
        <v>435</v>
      </c>
      <c r="B46" s="64"/>
      <c r="C46" s="64">
        <v>800000</v>
      </c>
      <c r="D46" s="65">
        <v>170000</v>
      </c>
      <c r="E46" s="65">
        <v>186012.54</v>
      </c>
      <c r="F46" s="61">
        <f t="shared" si="1"/>
        <v>16012.540000000008</v>
      </c>
      <c r="G46" s="62">
        <f>E46*100/D46</f>
        <v>109.41914117647059</v>
      </c>
    </row>
    <row r="47" spans="1:7" ht="31.5" x14ac:dyDescent="0.25">
      <c r="A47" s="84" t="s">
        <v>436</v>
      </c>
      <c r="B47" s="60">
        <f>SUM(B49:B51)+B48</f>
        <v>0</v>
      </c>
      <c r="C47" s="60">
        <f>SUM(C49:C51)+C48</f>
        <v>17500000</v>
      </c>
      <c r="D47" s="60">
        <f>SUM(D49:D51)+D48</f>
        <v>2100000</v>
      </c>
      <c r="E47" s="67">
        <f>SUM(E49:E51)+E48</f>
        <v>6452311.4800000004</v>
      </c>
      <c r="F47" s="61">
        <f t="shared" si="1"/>
        <v>4352311.4800000004</v>
      </c>
      <c r="G47" s="62">
        <f>E47*100/D47</f>
        <v>307.25292761904763</v>
      </c>
    </row>
    <row r="48" spans="1:7" x14ac:dyDescent="0.25">
      <c r="A48" s="78" t="s">
        <v>437</v>
      </c>
      <c r="B48" s="64"/>
      <c r="C48" s="64">
        <v>2500000</v>
      </c>
      <c r="D48" s="64">
        <v>600000</v>
      </c>
      <c r="E48" s="64">
        <v>0</v>
      </c>
      <c r="F48" s="82">
        <f t="shared" si="1"/>
        <v>-600000</v>
      </c>
      <c r="G48" s="62">
        <f t="shared" ref="G48:G67" si="3">E48*100/D48</f>
        <v>0</v>
      </c>
    </row>
    <row r="49" spans="1:7" x14ac:dyDescent="0.25">
      <c r="A49" s="78" t="s">
        <v>438</v>
      </c>
      <c r="B49" s="64"/>
      <c r="C49" s="64">
        <v>15000000</v>
      </c>
      <c r="D49" s="65">
        <v>1500000</v>
      </c>
      <c r="E49" s="65">
        <v>6452311.4800000004</v>
      </c>
      <c r="F49" s="61">
        <f t="shared" si="1"/>
        <v>4952311.4800000004</v>
      </c>
      <c r="G49" s="62">
        <f t="shared" si="3"/>
        <v>430.15409866666664</v>
      </c>
    </row>
    <row r="50" spans="1:7" hidden="1" x14ac:dyDescent="0.25">
      <c r="A50" s="86"/>
      <c r="B50" s="64"/>
      <c r="C50" s="64"/>
      <c r="D50" s="65"/>
      <c r="E50" s="65"/>
      <c r="F50" s="61">
        <f t="shared" si="1"/>
        <v>0</v>
      </c>
      <c r="G50" s="62" t="e">
        <f t="shared" si="3"/>
        <v>#DIV/0!</v>
      </c>
    </row>
    <row r="51" spans="1:7" ht="63" hidden="1" x14ac:dyDescent="0.25">
      <c r="A51" s="78" t="s">
        <v>439</v>
      </c>
      <c r="B51" s="64"/>
      <c r="C51" s="64"/>
      <c r="D51" s="65"/>
      <c r="E51" s="65"/>
      <c r="F51" s="61">
        <f t="shared" si="1"/>
        <v>0</v>
      </c>
      <c r="G51" s="62" t="e">
        <f t="shared" si="3"/>
        <v>#DIV/0!</v>
      </c>
    </row>
    <row r="52" spans="1:7" x14ac:dyDescent="0.25">
      <c r="A52" s="59" t="s">
        <v>440</v>
      </c>
      <c r="B52" s="60">
        <f>SUM(B53:B67)</f>
        <v>0</v>
      </c>
      <c r="C52" s="60">
        <f>SUM(C53:C67)</f>
        <v>3800000</v>
      </c>
      <c r="D52" s="60">
        <f>SUM(D53:D67)</f>
        <v>638000</v>
      </c>
      <c r="E52" s="67">
        <f>SUM(E53:E67)</f>
        <v>455993.05</v>
      </c>
      <c r="F52" s="61">
        <f t="shared" si="1"/>
        <v>-182006.95</v>
      </c>
      <c r="G52" s="62">
        <f t="shared" si="3"/>
        <v>71.472264890282133</v>
      </c>
    </row>
    <row r="53" spans="1:7" ht="21" customHeight="1" x14ac:dyDescent="0.25">
      <c r="A53" s="87" t="s">
        <v>441</v>
      </c>
      <c r="B53" s="88"/>
      <c r="C53" s="88">
        <v>3800000</v>
      </c>
      <c r="D53" s="88">
        <v>638000</v>
      </c>
      <c r="E53" s="89">
        <v>455993.05</v>
      </c>
      <c r="F53" s="61">
        <f t="shared" si="1"/>
        <v>-182006.95</v>
      </c>
      <c r="G53" s="62">
        <f t="shared" si="3"/>
        <v>71.472264890282133</v>
      </c>
    </row>
    <row r="54" spans="1:7" hidden="1" x14ac:dyDescent="0.25">
      <c r="A54" s="87"/>
      <c r="B54" s="88"/>
      <c r="C54" s="88"/>
      <c r="D54" s="88"/>
      <c r="E54" s="89"/>
      <c r="F54" s="61">
        <f t="shared" si="1"/>
        <v>0</v>
      </c>
      <c r="G54" s="62" t="e">
        <f t="shared" si="3"/>
        <v>#DIV/0!</v>
      </c>
    </row>
    <row r="55" spans="1:7" hidden="1" x14ac:dyDescent="0.25">
      <c r="A55" s="87"/>
      <c r="B55" s="88"/>
      <c r="C55" s="88"/>
      <c r="D55" s="88"/>
      <c r="E55" s="89"/>
      <c r="F55" s="61">
        <f t="shared" si="1"/>
        <v>0</v>
      </c>
      <c r="G55" s="62" t="e">
        <f t="shared" si="3"/>
        <v>#DIV/0!</v>
      </c>
    </row>
    <row r="56" spans="1:7" hidden="1" x14ac:dyDescent="0.25">
      <c r="A56" s="90"/>
      <c r="B56" s="88"/>
      <c r="C56" s="88"/>
      <c r="D56" s="88"/>
      <c r="E56" s="91"/>
      <c r="F56" s="61">
        <f t="shared" si="1"/>
        <v>0</v>
      </c>
      <c r="G56" s="62" t="e">
        <f t="shared" si="3"/>
        <v>#DIV/0!</v>
      </c>
    </row>
    <row r="57" spans="1:7" hidden="1" x14ac:dyDescent="0.25">
      <c r="A57" s="90"/>
      <c r="B57" s="88"/>
      <c r="C57" s="88"/>
      <c r="D57" s="88"/>
      <c r="E57" s="91"/>
      <c r="F57" s="61">
        <f t="shared" si="1"/>
        <v>0</v>
      </c>
      <c r="G57" s="62" t="e">
        <f t="shared" si="3"/>
        <v>#DIV/0!</v>
      </c>
    </row>
    <row r="58" spans="1:7" hidden="1" x14ac:dyDescent="0.25">
      <c r="A58" s="90"/>
      <c r="B58" s="88"/>
      <c r="C58" s="88"/>
      <c r="D58" s="88"/>
      <c r="E58" s="92"/>
      <c r="F58" s="61">
        <f t="shared" si="1"/>
        <v>0</v>
      </c>
      <c r="G58" s="62" t="e">
        <f t="shared" si="3"/>
        <v>#DIV/0!</v>
      </c>
    </row>
    <row r="59" spans="1:7" hidden="1" x14ac:dyDescent="0.25">
      <c r="A59" s="90"/>
      <c r="B59" s="88"/>
      <c r="C59" s="88"/>
      <c r="D59" s="88"/>
      <c r="E59" s="92"/>
      <c r="F59" s="61">
        <f t="shared" si="1"/>
        <v>0</v>
      </c>
      <c r="G59" s="62" t="e">
        <f t="shared" si="3"/>
        <v>#DIV/0!</v>
      </c>
    </row>
    <row r="60" spans="1:7" hidden="1" x14ac:dyDescent="0.25">
      <c r="A60" s="87"/>
      <c r="B60" s="88"/>
      <c r="C60" s="88"/>
      <c r="D60" s="88"/>
      <c r="E60" s="89"/>
      <c r="F60" s="61">
        <f t="shared" si="1"/>
        <v>0</v>
      </c>
      <c r="G60" s="62" t="e">
        <f t="shared" si="3"/>
        <v>#DIV/0!</v>
      </c>
    </row>
    <row r="61" spans="1:7" hidden="1" x14ac:dyDescent="0.25">
      <c r="A61" s="87"/>
      <c r="B61" s="88"/>
      <c r="C61" s="88"/>
      <c r="D61" s="88"/>
      <c r="E61" s="91"/>
      <c r="F61" s="61">
        <f t="shared" si="1"/>
        <v>0</v>
      </c>
      <c r="G61" s="62" t="e">
        <f t="shared" si="3"/>
        <v>#DIV/0!</v>
      </c>
    </row>
    <row r="62" spans="1:7" hidden="1" x14ac:dyDescent="0.25">
      <c r="A62" s="87"/>
      <c r="B62" s="88"/>
      <c r="C62" s="88"/>
      <c r="D62" s="88"/>
      <c r="E62" s="92"/>
      <c r="F62" s="61">
        <f t="shared" si="1"/>
        <v>0</v>
      </c>
      <c r="G62" s="62" t="e">
        <f t="shared" si="3"/>
        <v>#DIV/0!</v>
      </c>
    </row>
    <row r="63" spans="1:7" hidden="1" x14ac:dyDescent="0.25">
      <c r="A63" s="87"/>
      <c r="B63" s="88"/>
      <c r="C63" s="88"/>
      <c r="D63" s="88"/>
      <c r="E63" s="91"/>
      <c r="F63" s="61">
        <f t="shared" si="1"/>
        <v>0</v>
      </c>
      <c r="G63" s="62" t="e">
        <f t="shared" si="3"/>
        <v>#DIV/0!</v>
      </c>
    </row>
    <row r="64" spans="1:7" s="55" customFormat="1" hidden="1" x14ac:dyDescent="0.25">
      <c r="A64" s="87"/>
      <c r="B64" s="88"/>
      <c r="C64" s="88"/>
      <c r="D64" s="88"/>
      <c r="E64" s="89"/>
      <c r="F64" s="61">
        <f t="shared" si="1"/>
        <v>0</v>
      </c>
      <c r="G64" s="62" t="e">
        <f t="shared" si="3"/>
        <v>#DIV/0!</v>
      </c>
    </row>
    <row r="65" spans="1:7" hidden="1" x14ac:dyDescent="0.25">
      <c r="A65" s="87"/>
      <c r="B65" s="88"/>
      <c r="C65" s="88">
        <v>0</v>
      </c>
      <c r="D65" s="88">
        <v>0</v>
      </c>
      <c r="E65" s="89"/>
      <c r="F65" s="61">
        <f t="shared" si="1"/>
        <v>0</v>
      </c>
      <c r="G65" s="62" t="e">
        <f t="shared" si="3"/>
        <v>#DIV/0!</v>
      </c>
    </row>
    <row r="66" spans="1:7" hidden="1" x14ac:dyDescent="0.25">
      <c r="A66" s="87"/>
      <c r="B66" s="64"/>
      <c r="C66" s="64">
        <v>0</v>
      </c>
      <c r="D66" s="65">
        <v>0</v>
      </c>
      <c r="E66" s="66"/>
      <c r="F66" s="61">
        <f t="shared" si="1"/>
        <v>0</v>
      </c>
      <c r="G66" s="62" t="e">
        <f t="shared" si="3"/>
        <v>#DIV/0!</v>
      </c>
    </row>
    <row r="67" spans="1:7" ht="15" hidden="1" customHeight="1" x14ac:dyDescent="0.25">
      <c r="A67" s="87"/>
      <c r="B67" s="64"/>
      <c r="C67" s="64">
        <v>0</v>
      </c>
      <c r="D67" s="65">
        <v>0</v>
      </c>
      <c r="E67" s="66"/>
      <c r="F67" s="61">
        <f t="shared" si="1"/>
        <v>0</v>
      </c>
      <c r="G67" s="62" t="e">
        <f t="shared" si="3"/>
        <v>#DIV/0!</v>
      </c>
    </row>
    <row r="68" spans="1:7" ht="19.5" customHeight="1" x14ac:dyDescent="0.25">
      <c r="A68" s="57" t="s">
        <v>442</v>
      </c>
      <c r="B68" s="82">
        <f>B70</f>
        <v>0</v>
      </c>
      <c r="C68" s="82">
        <f>C70</f>
        <v>0</v>
      </c>
      <c r="D68" s="82">
        <f>D70</f>
        <v>0</v>
      </c>
      <c r="E68" s="93">
        <v>-292875.96000000002</v>
      </c>
      <c r="F68" s="61">
        <f t="shared" si="1"/>
        <v>-292875.96000000002</v>
      </c>
      <c r="G68" s="62">
        <v>0</v>
      </c>
    </row>
    <row r="69" spans="1:7" x14ac:dyDescent="0.25">
      <c r="A69" s="94" t="s">
        <v>388</v>
      </c>
      <c r="B69" s="82"/>
      <c r="C69" s="82"/>
      <c r="D69" s="82"/>
      <c r="E69" s="89"/>
      <c r="F69" s="61">
        <f t="shared" si="1"/>
        <v>0</v>
      </c>
      <c r="G69" s="62"/>
    </row>
    <row r="70" spans="1:7" x14ac:dyDescent="0.25">
      <c r="A70" s="81" t="s">
        <v>443</v>
      </c>
      <c r="B70" s="88">
        <v>0</v>
      </c>
      <c r="C70" s="88">
        <v>0</v>
      </c>
      <c r="D70" s="88">
        <v>0</v>
      </c>
      <c r="E70" s="89">
        <v>-144711.73000000001</v>
      </c>
      <c r="F70" s="61">
        <f t="shared" si="1"/>
        <v>-144711.73000000001</v>
      </c>
      <c r="G70" s="62">
        <v>0</v>
      </c>
    </row>
    <row r="71" spans="1:7" ht="20.25" customHeight="1" x14ac:dyDescent="0.25">
      <c r="A71" s="69" t="s">
        <v>444</v>
      </c>
      <c r="B71" s="64">
        <v>0</v>
      </c>
      <c r="C71" s="64">
        <v>0</v>
      </c>
      <c r="D71" s="65">
        <v>0</v>
      </c>
      <c r="E71" s="66">
        <v>148164.23000000001</v>
      </c>
      <c r="F71" s="61">
        <f t="shared" si="1"/>
        <v>148164.23000000001</v>
      </c>
      <c r="G71" s="62">
        <v>0</v>
      </c>
    </row>
    <row r="72" spans="1:7" x14ac:dyDescent="0.25">
      <c r="A72" s="59" t="s">
        <v>445</v>
      </c>
      <c r="B72" s="60">
        <f>B11+B13+B18+B29+B31+B38+B44+B47+B52+B68</f>
        <v>0</v>
      </c>
      <c r="C72" s="60">
        <f>C11+C13+C18+C29+C31+C38+C44+C47+C52+C68+C23</f>
        <v>668287000</v>
      </c>
      <c r="D72" s="60">
        <f>D11+D13+D18+D29+D31+D38+D44+D47+D52+D68+D23</f>
        <v>144075000</v>
      </c>
      <c r="E72" s="67">
        <f>E11+E13+E18+E29+E31+E38+E44+E47+E52+E68+E23</f>
        <v>158559756.94999999</v>
      </c>
      <c r="F72" s="61">
        <f t="shared" si="1"/>
        <v>14484756.949999988</v>
      </c>
      <c r="G72" s="62">
        <f t="shared" ref="G72:G94" si="4">E72*100/D72</f>
        <v>110.05362273121636</v>
      </c>
    </row>
    <row r="73" spans="1:7" x14ac:dyDescent="0.25">
      <c r="A73" s="59" t="s">
        <v>446</v>
      </c>
      <c r="B73" s="60">
        <f>B76+B84+B95+B99+B102+B104+B74</f>
        <v>0</v>
      </c>
      <c r="C73" s="60">
        <f>C76+C84+C95+C99+C102+C104+C74</f>
        <v>724787850.38999999</v>
      </c>
      <c r="D73" s="60">
        <f>D76+D84+D95+D99+D102+D104+D74</f>
        <v>133344968.41000001</v>
      </c>
      <c r="E73" s="60">
        <f>E76+E84+E95+E99+E102+E104+E74</f>
        <v>140284412.41000003</v>
      </c>
      <c r="F73" s="61">
        <f t="shared" si="1"/>
        <v>6939444.0000000149</v>
      </c>
      <c r="G73" s="62">
        <f t="shared" si="4"/>
        <v>105.20412887171196</v>
      </c>
    </row>
    <row r="74" spans="1:7" ht="31.5" customHeight="1" x14ac:dyDescent="0.25">
      <c r="A74" s="59" t="s">
        <v>447</v>
      </c>
      <c r="B74" s="60">
        <f>B75</f>
        <v>0</v>
      </c>
      <c r="C74" s="60">
        <f>C75</f>
        <v>54356000</v>
      </c>
      <c r="D74" s="60">
        <f>D75</f>
        <v>54356000</v>
      </c>
      <c r="E74" s="67">
        <f>E75</f>
        <v>54356000</v>
      </c>
      <c r="F74" s="61">
        <f t="shared" si="1"/>
        <v>0</v>
      </c>
      <c r="G74" s="62">
        <f t="shared" si="4"/>
        <v>100</v>
      </c>
    </row>
    <row r="75" spans="1:7" x14ac:dyDescent="0.25">
      <c r="A75" s="63" t="s">
        <v>448</v>
      </c>
      <c r="B75" s="64"/>
      <c r="C75" s="64">
        <v>54356000</v>
      </c>
      <c r="D75" s="65">
        <v>54356000</v>
      </c>
      <c r="E75" s="65">
        <v>54356000</v>
      </c>
      <c r="F75" s="61">
        <f t="shared" si="1"/>
        <v>0</v>
      </c>
      <c r="G75" s="72">
        <f t="shared" si="4"/>
        <v>100</v>
      </c>
    </row>
    <row r="76" spans="1:7" ht="31.5" x14ac:dyDescent="0.25">
      <c r="A76" s="59" t="s">
        <v>449</v>
      </c>
      <c r="B76" s="60">
        <f>B83+B78+B79+B82+B77</f>
        <v>0</v>
      </c>
      <c r="C76" s="60">
        <f>C83+C78+C79+C82+C77+C80+C81</f>
        <v>97504109.349999994</v>
      </c>
      <c r="D76" s="60">
        <f>D83+D78+D79+D82+D77+D80+D81</f>
        <v>0</v>
      </c>
      <c r="E76" s="67">
        <f>E83+E78+E79+E82+E77+E80+E81</f>
        <v>0</v>
      </c>
      <c r="F76" s="61">
        <f t="shared" si="1"/>
        <v>0</v>
      </c>
      <c r="G76" s="62">
        <v>0</v>
      </c>
    </row>
    <row r="77" spans="1:7" ht="112.5" customHeight="1" x14ac:dyDescent="0.25">
      <c r="A77" s="63" t="s">
        <v>450</v>
      </c>
      <c r="B77" s="64"/>
      <c r="C77" s="64">
        <v>13738500</v>
      </c>
      <c r="D77" s="64">
        <v>0</v>
      </c>
      <c r="E77" s="70">
        <v>0</v>
      </c>
      <c r="F77" s="71">
        <f>E77-D77</f>
        <v>0</v>
      </c>
      <c r="G77" s="72">
        <v>0</v>
      </c>
    </row>
    <row r="78" spans="1:7" ht="47.25" x14ac:dyDescent="0.25">
      <c r="A78" s="63" t="s">
        <v>451</v>
      </c>
      <c r="B78" s="64"/>
      <c r="C78" s="64">
        <v>10420714.300000001</v>
      </c>
      <c r="D78" s="64">
        <v>0</v>
      </c>
      <c r="E78" s="70">
        <v>0</v>
      </c>
      <c r="F78" s="71">
        <f>E78-D78</f>
        <v>0</v>
      </c>
      <c r="G78" s="72">
        <v>0</v>
      </c>
    </row>
    <row r="79" spans="1:7" ht="31.5" x14ac:dyDescent="0.25">
      <c r="A79" s="63" t="s">
        <v>452</v>
      </c>
      <c r="B79" s="64"/>
      <c r="C79" s="64">
        <v>9007198.7699999996</v>
      </c>
      <c r="D79" s="64">
        <v>0</v>
      </c>
      <c r="E79" s="70">
        <v>0</v>
      </c>
      <c r="F79" s="71">
        <f>E79-D79</f>
        <v>0</v>
      </c>
      <c r="G79" s="72">
        <v>0</v>
      </c>
    </row>
    <row r="80" spans="1:7" ht="31.5" x14ac:dyDescent="0.25">
      <c r="A80" s="63" t="s">
        <v>453</v>
      </c>
      <c r="B80" s="64"/>
      <c r="C80" s="64">
        <v>1141711.31</v>
      </c>
      <c r="D80" s="64">
        <v>0</v>
      </c>
      <c r="E80" s="70">
        <v>0</v>
      </c>
      <c r="F80" s="71">
        <f>E80-D80</f>
        <v>0</v>
      </c>
      <c r="G80" s="72">
        <v>0</v>
      </c>
    </row>
    <row r="81" spans="1:7" hidden="1" x14ac:dyDescent="0.25">
      <c r="A81" s="63"/>
      <c r="B81" s="64"/>
      <c r="C81" s="64"/>
      <c r="D81" s="64"/>
      <c r="E81" s="70"/>
      <c r="F81" s="71"/>
      <c r="G81" s="72" t="e">
        <f t="shared" si="4"/>
        <v>#DIV/0!</v>
      </c>
    </row>
    <row r="82" spans="1:7" hidden="1" x14ac:dyDescent="0.25">
      <c r="A82" s="95"/>
      <c r="B82" s="64"/>
      <c r="C82" s="64"/>
      <c r="D82" s="64"/>
      <c r="E82" s="70"/>
      <c r="F82" s="71">
        <f>E82-D82</f>
        <v>0</v>
      </c>
      <c r="G82" s="72" t="e">
        <f t="shared" si="4"/>
        <v>#DIV/0!</v>
      </c>
    </row>
    <row r="83" spans="1:7" x14ac:dyDescent="0.25">
      <c r="A83" s="63" t="s">
        <v>454</v>
      </c>
      <c r="B83" s="64"/>
      <c r="C83" s="64">
        <v>63195984.969999999</v>
      </c>
      <c r="D83" s="64">
        <v>0</v>
      </c>
      <c r="E83" s="65">
        <v>0</v>
      </c>
      <c r="F83" s="71">
        <f>E83-D83</f>
        <v>0</v>
      </c>
      <c r="G83" s="72">
        <v>0</v>
      </c>
    </row>
    <row r="84" spans="1:7" ht="31.5" x14ac:dyDescent="0.25">
      <c r="A84" s="59" t="s">
        <v>455</v>
      </c>
      <c r="B84" s="60">
        <f>SUM(B85:B94)</f>
        <v>0</v>
      </c>
      <c r="C84" s="60">
        <f>SUM(C85:C94)</f>
        <v>559013662.55999994</v>
      </c>
      <c r="D84" s="60">
        <f>SUM(D85:D94)</f>
        <v>83676958.530000016</v>
      </c>
      <c r="E84" s="67">
        <f>SUM(E85:E94)</f>
        <v>83676958.530000016</v>
      </c>
      <c r="F84" s="61">
        <f t="shared" si="1"/>
        <v>0</v>
      </c>
      <c r="G84" s="62">
        <f t="shared" si="4"/>
        <v>100</v>
      </c>
    </row>
    <row r="85" spans="1:7" ht="31.5" x14ac:dyDescent="0.25">
      <c r="A85" s="78" t="s">
        <v>456</v>
      </c>
      <c r="B85" s="64"/>
      <c r="C85" s="64">
        <v>523774452.56</v>
      </c>
      <c r="D85" s="65">
        <v>78716662.299999997</v>
      </c>
      <c r="E85" s="66">
        <v>78716662.299999997</v>
      </c>
      <c r="F85" s="71">
        <f t="shared" si="1"/>
        <v>0</v>
      </c>
      <c r="G85" s="72">
        <f t="shared" si="4"/>
        <v>100</v>
      </c>
    </row>
    <row r="86" spans="1:7" ht="78.75" x14ac:dyDescent="0.25">
      <c r="A86" s="78" t="s">
        <v>457</v>
      </c>
      <c r="B86" s="64"/>
      <c r="C86" s="64">
        <v>7912189</v>
      </c>
      <c r="D86" s="65">
        <v>762189</v>
      </c>
      <c r="E86" s="66">
        <v>762189</v>
      </c>
      <c r="F86" s="71">
        <f t="shared" si="1"/>
        <v>0</v>
      </c>
      <c r="G86" s="72">
        <f t="shared" si="4"/>
        <v>100</v>
      </c>
    </row>
    <row r="87" spans="1:7" ht="48.75" customHeight="1" x14ac:dyDescent="0.25">
      <c r="A87" s="78" t="s">
        <v>458</v>
      </c>
      <c r="B87" s="64"/>
      <c r="C87" s="64">
        <v>1293510</v>
      </c>
      <c r="D87" s="65">
        <v>115661.84</v>
      </c>
      <c r="E87" s="66">
        <v>115661.84</v>
      </c>
      <c r="F87" s="71">
        <f t="shared" si="1"/>
        <v>0</v>
      </c>
      <c r="G87" s="72">
        <f t="shared" si="4"/>
        <v>100</v>
      </c>
    </row>
    <row r="88" spans="1:7" ht="58.5" customHeight="1" x14ac:dyDescent="0.25">
      <c r="A88" s="63" t="s">
        <v>459</v>
      </c>
      <c r="B88" s="64"/>
      <c r="C88" s="64">
        <v>6445</v>
      </c>
      <c r="D88" s="65">
        <v>0</v>
      </c>
      <c r="E88" s="66">
        <v>0</v>
      </c>
      <c r="F88" s="71">
        <f t="shared" si="1"/>
        <v>0</v>
      </c>
      <c r="G88" s="72">
        <v>0</v>
      </c>
    </row>
    <row r="89" spans="1:7" ht="63" x14ac:dyDescent="0.25">
      <c r="A89" s="63" t="s">
        <v>460</v>
      </c>
      <c r="B89" s="64"/>
      <c r="C89" s="64">
        <v>20938050</v>
      </c>
      <c r="D89" s="65">
        <v>3184046.79</v>
      </c>
      <c r="E89" s="66">
        <v>3184046.79</v>
      </c>
      <c r="F89" s="71">
        <f t="shared" si="1"/>
        <v>0</v>
      </c>
      <c r="G89" s="72">
        <f t="shared" si="4"/>
        <v>100</v>
      </c>
    </row>
    <row r="90" spans="1:7" ht="31.5" x14ac:dyDescent="0.25">
      <c r="A90" s="63" t="s">
        <v>461</v>
      </c>
      <c r="B90" s="64"/>
      <c r="C90" s="64">
        <v>2282298</v>
      </c>
      <c r="D90" s="65">
        <v>414520</v>
      </c>
      <c r="E90" s="66">
        <v>414520</v>
      </c>
      <c r="F90" s="71">
        <f>E90-D90</f>
        <v>0</v>
      </c>
      <c r="G90" s="72">
        <f>E90*100/D90</f>
        <v>100</v>
      </c>
    </row>
    <row r="91" spans="1:7" ht="31.5" x14ac:dyDescent="0.25">
      <c r="A91" s="63" t="s">
        <v>462</v>
      </c>
      <c r="B91" s="64"/>
      <c r="C91" s="64">
        <v>2276349</v>
      </c>
      <c r="D91" s="65">
        <v>444891.76</v>
      </c>
      <c r="E91" s="66">
        <v>444891.76</v>
      </c>
      <c r="F91" s="71">
        <f t="shared" si="1"/>
        <v>0</v>
      </c>
      <c r="G91" s="72">
        <f t="shared" si="4"/>
        <v>100</v>
      </c>
    </row>
    <row r="92" spans="1:7" hidden="1" x14ac:dyDescent="0.25">
      <c r="A92" s="63"/>
      <c r="B92" s="64"/>
      <c r="C92" s="64"/>
      <c r="D92" s="65"/>
      <c r="E92" s="66"/>
      <c r="F92" s="71">
        <f t="shared" si="1"/>
        <v>0</v>
      </c>
      <c r="G92" s="72" t="e">
        <f t="shared" si="4"/>
        <v>#DIV/0!</v>
      </c>
    </row>
    <row r="93" spans="1:7" hidden="1" x14ac:dyDescent="0.25">
      <c r="A93" s="63"/>
      <c r="B93" s="64"/>
      <c r="C93" s="64"/>
      <c r="D93" s="65"/>
      <c r="E93" s="66"/>
      <c r="F93" s="71">
        <f t="shared" si="1"/>
        <v>0</v>
      </c>
      <c r="G93" s="72" t="e">
        <f t="shared" si="4"/>
        <v>#DIV/0!</v>
      </c>
    </row>
    <row r="94" spans="1:7" x14ac:dyDescent="0.25">
      <c r="A94" s="78" t="s">
        <v>463</v>
      </c>
      <c r="B94" s="64"/>
      <c r="C94" s="64">
        <v>530369</v>
      </c>
      <c r="D94" s="65">
        <v>38986.839999999997</v>
      </c>
      <c r="E94" s="66">
        <v>38986.839999999997</v>
      </c>
      <c r="F94" s="71">
        <f t="shared" si="1"/>
        <v>0</v>
      </c>
      <c r="G94" s="72">
        <f t="shared" si="4"/>
        <v>100</v>
      </c>
    </row>
    <row r="95" spans="1:7" x14ac:dyDescent="0.25">
      <c r="A95" s="59" t="s">
        <v>464</v>
      </c>
      <c r="B95" s="60">
        <f>SUM(B96:B98)</f>
        <v>0</v>
      </c>
      <c r="C95" s="60">
        <f>SUM(C96:C98)</f>
        <v>21802068.600000001</v>
      </c>
      <c r="D95" s="60">
        <f>SUM(D96:D98)</f>
        <v>3200000</v>
      </c>
      <c r="E95" s="60">
        <f>SUM(E96:E98)</f>
        <v>3200000</v>
      </c>
      <c r="F95" s="61">
        <f t="shared" si="1"/>
        <v>0</v>
      </c>
      <c r="G95" s="62">
        <f>E95*100/D95</f>
        <v>100</v>
      </c>
    </row>
    <row r="96" spans="1:7" ht="78.75" x14ac:dyDescent="0.25">
      <c r="A96" s="87" t="s">
        <v>465</v>
      </c>
      <c r="B96" s="64"/>
      <c r="C96" s="64">
        <v>742068.6</v>
      </c>
      <c r="D96" s="65">
        <v>0</v>
      </c>
      <c r="E96" s="66">
        <v>0</v>
      </c>
      <c r="F96" s="71">
        <f t="shared" ref="F96:F106" si="5">E96-D96</f>
        <v>0</v>
      </c>
      <c r="G96" s="72">
        <v>0</v>
      </c>
    </row>
    <row r="97" spans="1:7" ht="126" x14ac:dyDescent="0.25">
      <c r="A97" s="87" t="s">
        <v>466</v>
      </c>
      <c r="B97" s="64"/>
      <c r="C97" s="64">
        <v>21060000</v>
      </c>
      <c r="D97" s="65">
        <v>3200000</v>
      </c>
      <c r="E97" s="66">
        <v>3200000</v>
      </c>
      <c r="F97" s="71">
        <f>E97-D97</f>
        <v>0</v>
      </c>
      <c r="G97" s="72">
        <f>E97*100/D97</f>
        <v>100</v>
      </c>
    </row>
    <row r="98" spans="1:7" ht="31.5" hidden="1" x14ac:dyDescent="0.25">
      <c r="A98" s="87" t="s">
        <v>467</v>
      </c>
      <c r="B98" s="64"/>
      <c r="C98" s="64"/>
      <c r="D98" s="65"/>
      <c r="E98" s="66"/>
      <c r="F98" s="71">
        <f t="shared" si="5"/>
        <v>0</v>
      </c>
      <c r="G98" s="72" t="e">
        <f>E98*100/D98</f>
        <v>#DIV/0!</v>
      </c>
    </row>
    <row r="99" spans="1:7" ht="31.5" hidden="1" x14ac:dyDescent="0.25">
      <c r="A99" s="59" t="s">
        <v>468</v>
      </c>
      <c r="B99" s="60">
        <f>B100+B101</f>
        <v>0</v>
      </c>
      <c r="C99" s="60">
        <f>C100+C101</f>
        <v>0</v>
      </c>
      <c r="D99" s="60">
        <f>D100+D101</f>
        <v>0</v>
      </c>
      <c r="E99" s="67">
        <f>E100+E101</f>
        <v>0</v>
      </c>
      <c r="F99" s="61">
        <f t="shared" si="5"/>
        <v>0</v>
      </c>
      <c r="G99" s="62">
        <v>0</v>
      </c>
    </row>
    <row r="100" spans="1:7" ht="47.25" hidden="1" x14ac:dyDescent="0.25">
      <c r="A100" s="69" t="s">
        <v>469</v>
      </c>
      <c r="B100" s="64"/>
      <c r="C100" s="64"/>
      <c r="D100" s="65"/>
      <c r="E100" s="66"/>
      <c r="F100" s="61">
        <f t="shared" si="5"/>
        <v>0</v>
      </c>
      <c r="G100" s="62">
        <v>0</v>
      </c>
    </row>
    <row r="101" spans="1:7" ht="31.5" hidden="1" x14ac:dyDescent="0.25">
      <c r="A101" s="69" t="s">
        <v>470</v>
      </c>
      <c r="B101" s="64"/>
      <c r="C101" s="64"/>
      <c r="D101" s="65"/>
      <c r="E101" s="66"/>
      <c r="F101" s="61">
        <f t="shared" si="5"/>
        <v>0</v>
      </c>
      <c r="G101" s="62">
        <v>0</v>
      </c>
    </row>
    <row r="102" spans="1:7" ht="63" hidden="1" x14ac:dyDescent="0.25">
      <c r="A102" s="59" t="s">
        <v>471</v>
      </c>
      <c r="B102" s="60">
        <f>B103</f>
        <v>0</v>
      </c>
      <c r="C102" s="60">
        <f>C103</f>
        <v>0</v>
      </c>
      <c r="D102" s="74">
        <f>D103</f>
        <v>0</v>
      </c>
      <c r="E102" s="75">
        <f>E103</f>
        <v>0</v>
      </c>
      <c r="F102" s="61">
        <f t="shared" si="5"/>
        <v>0</v>
      </c>
      <c r="G102" s="62">
        <v>0</v>
      </c>
    </row>
    <row r="103" spans="1:7" ht="63" hidden="1" x14ac:dyDescent="0.25">
      <c r="A103" s="87" t="s">
        <v>472</v>
      </c>
      <c r="B103" s="64"/>
      <c r="C103" s="64"/>
      <c r="D103" s="65"/>
      <c r="E103" s="66"/>
      <c r="F103" s="61">
        <f t="shared" si="5"/>
        <v>0</v>
      </c>
      <c r="G103" s="62">
        <v>0</v>
      </c>
    </row>
    <row r="104" spans="1:7" ht="47.25" x14ac:dyDescent="0.25">
      <c r="A104" s="59" t="s">
        <v>473</v>
      </c>
      <c r="B104" s="60">
        <f>B105</f>
        <v>0</v>
      </c>
      <c r="C104" s="60">
        <f>C105</f>
        <v>-7887990.1200000001</v>
      </c>
      <c r="D104" s="60">
        <f>D105</f>
        <v>-7887990.1200000001</v>
      </c>
      <c r="E104" s="67">
        <f>E105</f>
        <v>-948546.12</v>
      </c>
      <c r="F104" s="61">
        <f t="shared" si="5"/>
        <v>6939444</v>
      </c>
      <c r="G104" s="62">
        <f>E104*100/D104</f>
        <v>12.02519406806762</v>
      </c>
    </row>
    <row r="105" spans="1:7" ht="47.25" x14ac:dyDescent="0.25">
      <c r="A105" s="87" t="s">
        <v>474</v>
      </c>
      <c r="B105" s="64"/>
      <c r="C105" s="64">
        <v>-7887990.1200000001</v>
      </c>
      <c r="D105" s="65">
        <v>-7887990.1200000001</v>
      </c>
      <c r="E105" s="66">
        <v>-948546.12</v>
      </c>
      <c r="F105" s="61">
        <f t="shared" si="5"/>
        <v>6939444</v>
      </c>
      <c r="G105" s="62">
        <f>E105*100/D105</f>
        <v>12.02519406806762</v>
      </c>
    </row>
    <row r="106" spans="1:7" x14ac:dyDescent="0.25">
      <c r="A106" s="96" t="s">
        <v>475</v>
      </c>
      <c r="B106" s="97">
        <f>B72+B73</f>
        <v>0</v>
      </c>
      <c r="C106" s="97">
        <f>C72+C73</f>
        <v>1393074850.3899999</v>
      </c>
      <c r="D106" s="97">
        <f>D72+D73</f>
        <v>277419968.41000003</v>
      </c>
      <c r="E106" s="97">
        <f>E72+E73</f>
        <v>298844169.36000001</v>
      </c>
      <c r="F106" s="98">
        <f t="shared" si="5"/>
        <v>21424200.949999988</v>
      </c>
      <c r="G106" s="99">
        <f>E106*100/D106</f>
        <v>107.72266000633994</v>
      </c>
    </row>
    <row r="107" spans="1:7" x14ac:dyDescent="0.25">
      <c r="A107" s="100"/>
      <c r="B107" s="101"/>
      <c r="C107" s="101"/>
    </row>
    <row r="108" spans="1:7" x14ac:dyDescent="0.25">
      <c r="A108" s="100"/>
      <c r="B108" s="101"/>
      <c r="C108" s="101"/>
    </row>
    <row r="109" spans="1:7" x14ac:dyDescent="0.25">
      <c r="A109" s="100"/>
      <c r="B109" s="101"/>
      <c r="C109" s="101"/>
    </row>
    <row r="110" spans="1:7" x14ac:dyDescent="0.25">
      <c r="A110" s="100"/>
      <c r="B110" s="101"/>
      <c r="C110" s="101"/>
    </row>
    <row r="111" spans="1:7" x14ac:dyDescent="0.25">
      <c r="A111" s="100"/>
      <c r="B111" s="101"/>
      <c r="C111" s="101"/>
    </row>
    <row r="112" spans="1:7" x14ac:dyDescent="0.25">
      <c r="A112" s="100"/>
      <c r="B112" s="101"/>
      <c r="C112" s="101"/>
    </row>
    <row r="113" spans="1:3" x14ac:dyDescent="0.25">
      <c r="A113" s="100"/>
      <c r="B113" s="101"/>
      <c r="C113" s="101"/>
    </row>
    <row r="114" spans="1:3" x14ac:dyDescent="0.25">
      <c r="A114" s="100"/>
      <c r="B114" s="101"/>
      <c r="C114" s="101"/>
    </row>
    <row r="115" spans="1:3" x14ac:dyDescent="0.25">
      <c r="A115" s="100"/>
      <c r="B115" s="101"/>
      <c r="C115" s="101"/>
    </row>
    <row r="116" spans="1:3" x14ac:dyDescent="0.25">
      <c r="A116" s="100"/>
      <c r="B116" s="101"/>
      <c r="C116" s="101"/>
    </row>
    <row r="117" spans="1:3" x14ac:dyDescent="0.25">
      <c r="A117" s="100"/>
      <c r="B117" s="101"/>
      <c r="C117" s="101"/>
    </row>
    <row r="118" spans="1:3" x14ac:dyDescent="0.25">
      <c r="A118" s="100"/>
      <c r="B118" s="101"/>
      <c r="C118" s="101"/>
    </row>
    <row r="119" spans="1:3" x14ac:dyDescent="0.25">
      <c r="A119" s="100"/>
      <c r="B119" s="101"/>
      <c r="C119" s="101"/>
    </row>
    <row r="120" spans="1:3" x14ac:dyDescent="0.25">
      <c r="A120" s="100"/>
      <c r="B120" s="101"/>
      <c r="C120" s="101"/>
    </row>
    <row r="121" spans="1:3" x14ac:dyDescent="0.25">
      <c r="A121" s="100"/>
      <c r="B121" s="101"/>
      <c r="C121" s="101"/>
    </row>
    <row r="122" spans="1:3" x14ac:dyDescent="0.25">
      <c r="A122" s="100"/>
      <c r="B122" s="101"/>
      <c r="C122" s="101"/>
    </row>
    <row r="123" spans="1:3" x14ac:dyDescent="0.25">
      <c r="A123" s="100"/>
      <c r="B123" s="101"/>
      <c r="C123" s="101"/>
    </row>
    <row r="124" spans="1:3" x14ac:dyDescent="0.25">
      <c r="A124" s="100"/>
      <c r="B124" s="101"/>
      <c r="C124" s="101"/>
    </row>
    <row r="125" spans="1:3" x14ac:dyDescent="0.25">
      <c r="A125" s="100"/>
      <c r="B125" s="101"/>
      <c r="C125" s="101"/>
    </row>
    <row r="126" spans="1:3" x14ac:dyDescent="0.25">
      <c r="A126" s="100"/>
      <c r="B126" s="101"/>
      <c r="C126" s="101"/>
    </row>
    <row r="127" spans="1:3" x14ac:dyDescent="0.25">
      <c r="A127" s="100"/>
      <c r="B127" s="101"/>
      <c r="C127" s="101"/>
    </row>
    <row r="128" spans="1:3" x14ac:dyDescent="0.25">
      <c r="A128" s="100"/>
      <c r="B128" s="101"/>
      <c r="C128" s="101"/>
    </row>
    <row r="129" spans="1:3" x14ac:dyDescent="0.25">
      <c r="A129" s="100"/>
      <c r="B129" s="101"/>
      <c r="C129" s="101"/>
    </row>
    <row r="130" spans="1:3" x14ac:dyDescent="0.25">
      <c r="A130" s="100"/>
      <c r="B130" s="101"/>
      <c r="C130" s="101"/>
    </row>
    <row r="131" spans="1:3" x14ac:dyDescent="0.25">
      <c r="A131" s="100"/>
      <c r="B131" s="101"/>
      <c r="C131" s="101"/>
    </row>
    <row r="132" spans="1:3" x14ac:dyDescent="0.25">
      <c r="A132" s="100"/>
      <c r="B132" s="101"/>
      <c r="C132" s="101"/>
    </row>
    <row r="133" spans="1:3" x14ac:dyDescent="0.25">
      <c r="A133" s="100"/>
      <c r="B133" s="101"/>
      <c r="C133" s="101"/>
    </row>
    <row r="134" spans="1:3" x14ac:dyDescent="0.25">
      <c r="A134" s="100"/>
      <c r="B134" s="101"/>
      <c r="C134" s="101"/>
    </row>
    <row r="135" spans="1:3" x14ac:dyDescent="0.25">
      <c r="A135" s="100"/>
      <c r="B135" s="101"/>
      <c r="C135" s="101"/>
    </row>
    <row r="136" spans="1:3" x14ac:dyDescent="0.25">
      <c r="A136" s="100"/>
      <c r="B136" s="101"/>
      <c r="C136" s="101"/>
    </row>
    <row r="137" spans="1:3" x14ac:dyDescent="0.25">
      <c r="A137" s="100"/>
      <c r="B137" s="101"/>
      <c r="C137" s="101"/>
    </row>
    <row r="138" spans="1:3" x14ac:dyDescent="0.25">
      <c r="A138" s="100"/>
      <c r="B138" s="101"/>
      <c r="C138" s="101"/>
    </row>
    <row r="139" spans="1:3" x14ac:dyDescent="0.25">
      <c r="A139" s="100"/>
      <c r="B139" s="101"/>
      <c r="C139" s="101"/>
    </row>
    <row r="140" spans="1:3" x14ac:dyDescent="0.25">
      <c r="A140" s="100"/>
      <c r="B140" s="101"/>
      <c r="C140" s="101"/>
    </row>
    <row r="141" spans="1:3" x14ac:dyDescent="0.25">
      <c r="A141" s="100"/>
      <c r="B141" s="101"/>
      <c r="C141" s="101"/>
    </row>
    <row r="142" spans="1:3" x14ac:dyDescent="0.25">
      <c r="A142" s="100"/>
      <c r="B142" s="101"/>
      <c r="C142" s="101"/>
    </row>
    <row r="143" spans="1:3" x14ac:dyDescent="0.25">
      <c r="A143" s="100"/>
      <c r="B143" s="101"/>
      <c r="C143" s="101"/>
    </row>
    <row r="144" spans="1:3" x14ac:dyDescent="0.25">
      <c r="A144" s="100"/>
      <c r="B144" s="101"/>
      <c r="C144" s="101"/>
    </row>
    <row r="145" spans="1:3" x14ac:dyDescent="0.25">
      <c r="A145" s="100"/>
      <c r="B145" s="101"/>
      <c r="C145" s="101"/>
    </row>
    <row r="146" spans="1:3" x14ac:dyDescent="0.25">
      <c r="A146" s="100"/>
      <c r="B146" s="101"/>
      <c r="C146" s="101"/>
    </row>
    <row r="147" spans="1:3" x14ac:dyDescent="0.25">
      <c r="A147" s="100"/>
      <c r="B147" s="101"/>
      <c r="C147" s="101"/>
    </row>
    <row r="148" spans="1:3" x14ac:dyDescent="0.25">
      <c r="A148" s="100"/>
      <c r="B148" s="101"/>
      <c r="C148" s="101"/>
    </row>
    <row r="149" spans="1:3" x14ac:dyDescent="0.25">
      <c r="A149" s="100"/>
      <c r="B149" s="101"/>
      <c r="C149" s="101"/>
    </row>
    <row r="150" spans="1:3" x14ac:dyDescent="0.25">
      <c r="A150" s="100"/>
      <c r="B150" s="101"/>
      <c r="C150" s="101"/>
    </row>
    <row r="151" spans="1:3" x14ac:dyDescent="0.25">
      <c r="A151" s="100"/>
      <c r="B151" s="101"/>
      <c r="C151" s="101"/>
    </row>
    <row r="152" spans="1:3" x14ac:dyDescent="0.25">
      <c r="A152" s="100"/>
      <c r="B152" s="101"/>
      <c r="C152" s="101"/>
    </row>
    <row r="153" spans="1:3" x14ac:dyDescent="0.25">
      <c r="A153" s="100"/>
      <c r="B153" s="101"/>
      <c r="C153" s="101"/>
    </row>
    <row r="154" spans="1:3" x14ac:dyDescent="0.25">
      <c r="A154" s="100"/>
      <c r="B154" s="101"/>
      <c r="C154" s="101"/>
    </row>
    <row r="155" spans="1:3" x14ac:dyDescent="0.25">
      <c r="A155" s="100"/>
      <c r="B155" s="101"/>
      <c r="C155" s="101"/>
    </row>
    <row r="156" spans="1:3" x14ac:dyDescent="0.25">
      <c r="A156" s="100"/>
      <c r="B156" s="101"/>
      <c r="C156" s="101"/>
    </row>
    <row r="157" spans="1:3" x14ac:dyDescent="0.25">
      <c r="A157" s="100"/>
      <c r="B157" s="101"/>
      <c r="C157" s="101"/>
    </row>
    <row r="158" spans="1:3" x14ac:dyDescent="0.25">
      <c r="A158" s="100"/>
      <c r="B158" s="101"/>
      <c r="C158" s="101"/>
    </row>
    <row r="159" spans="1:3" x14ac:dyDescent="0.25">
      <c r="A159" s="100"/>
      <c r="B159" s="101"/>
      <c r="C159" s="101"/>
    </row>
    <row r="160" spans="1:3" x14ac:dyDescent="0.25">
      <c r="A160" s="100"/>
      <c r="B160" s="101"/>
      <c r="C160" s="101"/>
    </row>
    <row r="161" spans="1:3" x14ac:dyDescent="0.25">
      <c r="A161" s="100"/>
      <c r="B161" s="101"/>
      <c r="C161" s="101"/>
    </row>
    <row r="162" spans="1:3" x14ac:dyDescent="0.25">
      <c r="A162" s="100"/>
      <c r="B162" s="101"/>
      <c r="C162" s="101"/>
    </row>
    <row r="163" spans="1:3" x14ac:dyDescent="0.25">
      <c r="A163" s="100"/>
      <c r="B163" s="101"/>
      <c r="C163" s="101"/>
    </row>
    <row r="164" spans="1:3" x14ac:dyDescent="0.25">
      <c r="A164" s="100"/>
      <c r="B164" s="101"/>
      <c r="C164" s="101"/>
    </row>
    <row r="165" spans="1:3" x14ac:dyDescent="0.25">
      <c r="A165" s="100"/>
      <c r="B165" s="101"/>
      <c r="C165" s="101"/>
    </row>
    <row r="166" spans="1:3" x14ac:dyDescent="0.25">
      <c r="A166" s="100"/>
      <c r="B166" s="101"/>
      <c r="C166" s="101"/>
    </row>
    <row r="167" spans="1:3" x14ac:dyDescent="0.25">
      <c r="A167" s="100"/>
      <c r="B167" s="101"/>
      <c r="C167" s="101"/>
    </row>
    <row r="168" spans="1:3" x14ac:dyDescent="0.25">
      <c r="A168" s="100"/>
      <c r="B168" s="101"/>
      <c r="C168" s="101"/>
    </row>
    <row r="169" spans="1:3" x14ac:dyDescent="0.25">
      <c r="A169" s="100"/>
      <c r="B169" s="101"/>
      <c r="C169" s="101"/>
    </row>
    <row r="170" spans="1:3" x14ac:dyDescent="0.25">
      <c r="A170" s="100"/>
      <c r="B170" s="101"/>
      <c r="C170" s="101"/>
    </row>
    <row r="171" spans="1:3" x14ac:dyDescent="0.25">
      <c r="A171" s="100"/>
      <c r="B171" s="101"/>
      <c r="C171" s="101"/>
    </row>
    <row r="172" spans="1:3" x14ac:dyDescent="0.25">
      <c r="A172" s="100"/>
      <c r="B172" s="101"/>
      <c r="C172" s="101"/>
    </row>
    <row r="173" spans="1:3" x14ac:dyDescent="0.25">
      <c r="A173" s="100"/>
      <c r="B173" s="101"/>
      <c r="C173" s="101"/>
    </row>
    <row r="174" spans="1:3" x14ac:dyDescent="0.25">
      <c r="A174" s="100"/>
      <c r="B174" s="101"/>
      <c r="C174" s="101"/>
    </row>
    <row r="175" spans="1:3" x14ac:dyDescent="0.25">
      <c r="A175" s="100"/>
      <c r="B175" s="101"/>
      <c r="C175" s="101"/>
    </row>
    <row r="176" spans="1:3" x14ac:dyDescent="0.25">
      <c r="A176" s="100"/>
      <c r="B176" s="101"/>
      <c r="C176" s="101"/>
    </row>
    <row r="177" spans="1:3" x14ac:dyDescent="0.25">
      <c r="A177" s="100"/>
      <c r="B177" s="101"/>
      <c r="C177" s="101"/>
    </row>
    <row r="178" spans="1:3" x14ac:dyDescent="0.25">
      <c r="A178" s="100"/>
      <c r="B178" s="101"/>
      <c r="C178" s="101"/>
    </row>
    <row r="179" spans="1:3" x14ac:dyDescent="0.25">
      <c r="A179" s="100"/>
      <c r="B179" s="101"/>
      <c r="C179" s="101"/>
    </row>
    <row r="180" spans="1:3" x14ac:dyDescent="0.25">
      <c r="A180" s="100"/>
      <c r="B180" s="101"/>
      <c r="C180" s="101"/>
    </row>
    <row r="181" spans="1:3" x14ac:dyDescent="0.25">
      <c r="A181" s="100"/>
      <c r="B181" s="101"/>
      <c r="C181" s="101"/>
    </row>
    <row r="182" spans="1:3" x14ac:dyDescent="0.25">
      <c r="A182" s="100"/>
      <c r="B182" s="101"/>
      <c r="C182" s="101"/>
    </row>
    <row r="183" spans="1:3" x14ac:dyDescent="0.25">
      <c r="A183" s="100"/>
      <c r="B183" s="101"/>
      <c r="C183" s="101"/>
    </row>
    <row r="184" spans="1:3" x14ac:dyDescent="0.25">
      <c r="A184" s="100"/>
      <c r="B184" s="101"/>
      <c r="C184" s="101"/>
    </row>
    <row r="185" spans="1:3" x14ac:dyDescent="0.25">
      <c r="A185" s="100"/>
      <c r="B185" s="101"/>
      <c r="C185" s="101"/>
    </row>
    <row r="186" spans="1:3" x14ac:dyDescent="0.25">
      <c r="A186" s="100"/>
      <c r="B186" s="101"/>
      <c r="C186" s="101"/>
    </row>
    <row r="187" spans="1:3" x14ac:dyDescent="0.25">
      <c r="A187" s="100"/>
      <c r="B187" s="101"/>
      <c r="C187" s="101"/>
    </row>
    <row r="188" spans="1:3" x14ac:dyDescent="0.25">
      <c r="A188" s="100"/>
      <c r="B188" s="101"/>
      <c r="C188" s="101"/>
    </row>
    <row r="189" spans="1:3" x14ac:dyDescent="0.25">
      <c r="A189" s="100"/>
      <c r="B189" s="101"/>
      <c r="C189" s="101"/>
    </row>
    <row r="190" spans="1:3" x14ac:dyDescent="0.25">
      <c r="A190" s="100"/>
      <c r="B190" s="101"/>
      <c r="C190" s="101"/>
    </row>
    <row r="191" spans="1:3" x14ac:dyDescent="0.25">
      <c r="A191" s="100"/>
      <c r="B191" s="101"/>
      <c r="C191" s="101"/>
    </row>
    <row r="192" spans="1:3" x14ac:dyDescent="0.25">
      <c r="A192" s="100"/>
      <c r="B192" s="101"/>
      <c r="C192" s="101"/>
    </row>
    <row r="193" spans="1:3" x14ac:dyDescent="0.25">
      <c r="A193" s="100"/>
      <c r="B193" s="101"/>
      <c r="C193" s="101"/>
    </row>
    <row r="194" spans="1:3" x14ac:dyDescent="0.25">
      <c r="A194" s="100"/>
      <c r="B194" s="101"/>
      <c r="C194" s="101"/>
    </row>
    <row r="195" spans="1:3" x14ac:dyDescent="0.25">
      <c r="A195" s="100"/>
      <c r="B195" s="101"/>
      <c r="C195" s="101"/>
    </row>
    <row r="196" spans="1:3" x14ac:dyDescent="0.25">
      <c r="A196" s="100"/>
      <c r="B196" s="101"/>
      <c r="C196" s="101"/>
    </row>
    <row r="197" spans="1:3" x14ac:dyDescent="0.25">
      <c r="A197" s="100"/>
      <c r="B197" s="101"/>
      <c r="C197" s="101"/>
    </row>
    <row r="198" spans="1:3" x14ac:dyDescent="0.25">
      <c r="A198" s="100"/>
      <c r="B198" s="101"/>
      <c r="C198" s="101"/>
    </row>
    <row r="199" spans="1:3" x14ac:dyDescent="0.25">
      <c r="A199" s="100"/>
      <c r="B199" s="101"/>
      <c r="C199" s="101"/>
    </row>
    <row r="200" spans="1:3" x14ac:dyDescent="0.25">
      <c r="A200" s="100"/>
      <c r="B200" s="101"/>
      <c r="C200" s="101"/>
    </row>
    <row r="201" spans="1:3" x14ac:dyDescent="0.25">
      <c r="A201" s="100"/>
      <c r="B201" s="101"/>
      <c r="C201" s="101"/>
    </row>
    <row r="202" spans="1:3" x14ac:dyDescent="0.25">
      <c r="A202" s="100"/>
      <c r="B202" s="101"/>
      <c r="C202" s="101"/>
    </row>
    <row r="203" spans="1:3" x14ac:dyDescent="0.25">
      <c r="A203" s="100"/>
      <c r="B203" s="101"/>
      <c r="C203" s="101"/>
    </row>
    <row r="204" spans="1:3" x14ac:dyDescent="0.25">
      <c r="A204" s="100"/>
      <c r="B204" s="101"/>
      <c r="C204" s="101"/>
    </row>
    <row r="205" spans="1:3" x14ac:dyDescent="0.25">
      <c r="A205" s="100"/>
      <c r="B205" s="101"/>
      <c r="C205" s="101"/>
    </row>
    <row r="206" spans="1:3" x14ac:dyDescent="0.25">
      <c r="A206" s="100"/>
      <c r="B206" s="101"/>
      <c r="C206" s="101"/>
    </row>
    <row r="207" spans="1:3" x14ac:dyDescent="0.25">
      <c r="A207" s="100"/>
      <c r="B207" s="101"/>
      <c r="C207" s="101"/>
    </row>
    <row r="208" spans="1:3" x14ac:dyDescent="0.25">
      <c r="A208" s="100"/>
      <c r="B208" s="101"/>
      <c r="C208" s="101"/>
    </row>
    <row r="209" spans="1:3" x14ac:dyDescent="0.25">
      <c r="A209" s="100"/>
      <c r="B209" s="101"/>
      <c r="C209" s="101"/>
    </row>
    <row r="210" spans="1:3" x14ac:dyDescent="0.25">
      <c r="A210" s="100"/>
      <c r="B210" s="101"/>
      <c r="C210" s="101"/>
    </row>
    <row r="211" spans="1:3" x14ac:dyDescent="0.25">
      <c r="A211" s="100"/>
      <c r="B211" s="101"/>
      <c r="C211" s="101"/>
    </row>
    <row r="212" spans="1:3" x14ac:dyDescent="0.25">
      <c r="A212" s="100"/>
      <c r="B212" s="101"/>
      <c r="C212" s="101"/>
    </row>
    <row r="213" spans="1:3" x14ac:dyDescent="0.25">
      <c r="A213" s="100"/>
      <c r="B213" s="101"/>
      <c r="C213" s="101"/>
    </row>
    <row r="214" spans="1:3" x14ac:dyDescent="0.25">
      <c r="A214" s="100"/>
      <c r="B214" s="101"/>
      <c r="C214" s="101"/>
    </row>
    <row r="215" spans="1:3" x14ac:dyDescent="0.25">
      <c r="A215" s="100"/>
      <c r="B215" s="101"/>
      <c r="C215" s="101"/>
    </row>
    <row r="216" spans="1:3" x14ac:dyDescent="0.25">
      <c r="A216" s="100"/>
      <c r="B216" s="101"/>
      <c r="C216" s="101"/>
    </row>
    <row r="217" spans="1:3" x14ac:dyDescent="0.25">
      <c r="A217" s="100"/>
      <c r="B217" s="101"/>
      <c r="C217" s="101"/>
    </row>
    <row r="218" spans="1:3" x14ac:dyDescent="0.25">
      <c r="A218" s="100"/>
      <c r="B218" s="101"/>
      <c r="C218" s="101"/>
    </row>
    <row r="219" spans="1:3" x14ac:dyDescent="0.25">
      <c r="A219" s="100"/>
      <c r="B219" s="101"/>
      <c r="C219" s="101"/>
    </row>
    <row r="220" spans="1:3" x14ac:dyDescent="0.25">
      <c r="A220" s="100"/>
      <c r="B220" s="101"/>
      <c r="C220" s="101"/>
    </row>
    <row r="221" spans="1:3" x14ac:dyDescent="0.25">
      <c r="A221" s="100"/>
      <c r="B221" s="101"/>
      <c r="C221" s="101"/>
    </row>
    <row r="222" spans="1:3" x14ac:dyDescent="0.25">
      <c r="A222" s="100"/>
      <c r="B222" s="101"/>
      <c r="C222" s="101"/>
    </row>
    <row r="223" spans="1:3" x14ac:dyDescent="0.25">
      <c r="A223" s="100"/>
      <c r="B223" s="101"/>
      <c r="C223" s="101"/>
    </row>
    <row r="224" spans="1:3" x14ac:dyDescent="0.25">
      <c r="A224" s="100"/>
      <c r="B224" s="101"/>
      <c r="C224" s="101"/>
    </row>
    <row r="225" spans="1:3" x14ac:dyDescent="0.25">
      <c r="A225" s="100"/>
      <c r="B225" s="101"/>
      <c r="C225" s="101"/>
    </row>
    <row r="226" spans="1:3" x14ac:dyDescent="0.25">
      <c r="A226" s="100"/>
      <c r="B226" s="101"/>
      <c r="C226" s="101"/>
    </row>
    <row r="227" spans="1:3" x14ac:dyDescent="0.25">
      <c r="A227" s="100"/>
      <c r="B227" s="101"/>
      <c r="C227" s="101"/>
    </row>
    <row r="228" spans="1:3" x14ac:dyDescent="0.25">
      <c r="A228" s="100"/>
      <c r="B228" s="101"/>
      <c r="C228" s="101"/>
    </row>
    <row r="229" spans="1:3" x14ac:dyDescent="0.25">
      <c r="A229" s="100"/>
      <c r="B229" s="101"/>
      <c r="C229" s="101"/>
    </row>
    <row r="230" spans="1:3" x14ac:dyDescent="0.25">
      <c r="A230" s="100"/>
      <c r="B230" s="101"/>
      <c r="C230" s="101"/>
    </row>
    <row r="231" spans="1:3" x14ac:dyDescent="0.25">
      <c r="A231" s="100"/>
      <c r="B231" s="101"/>
      <c r="C231" s="101"/>
    </row>
    <row r="232" spans="1:3" x14ac:dyDescent="0.25">
      <c r="A232" s="100"/>
      <c r="B232" s="101"/>
      <c r="C232" s="101"/>
    </row>
    <row r="233" spans="1:3" x14ac:dyDescent="0.25">
      <c r="A233" s="100"/>
      <c r="B233" s="101"/>
      <c r="C233" s="101"/>
    </row>
    <row r="234" spans="1:3" x14ac:dyDescent="0.25">
      <c r="A234" s="100"/>
      <c r="B234" s="101"/>
      <c r="C234" s="101"/>
    </row>
    <row r="235" spans="1:3" x14ac:dyDescent="0.25">
      <c r="A235" s="100"/>
      <c r="B235" s="101"/>
      <c r="C235" s="101"/>
    </row>
    <row r="236" spans="1:3" x14ac:dyDescent="0.25">
      <c r="A236" s="100"/>
      <c r="B236" s="101"/>
      <c r="C236" s="101"/>
    </row>
    <row r="237" spans="1:3" x14ac:dyDescent="0.25">
      <c r="A237" s="100"/>
      <c r="B237" s="101"/>
      <c r="C237" s="101"/>
    </row>
    <row r="238" spans="1:3" x14ac:dyDescent="0.25">
      <c r="A238" s="100"/>
      <c r="B238" s="101"/>
      <c r="C238" s="101"/>
    </row>
    <row r="239" spans="1:3" x14ac:dyDescent="0.25">
      <c r="A239" s="100"/>
      <c r="B239" s="101"/>
      <c r="C239" s="101"/>
    </row>
    <row r="240" spans="1:3" x14ac:dyDescent="0.25">
      <c r="A240" s="100"/>
      <c r="B240" s="101"/>
      <c r="C240" s="101"/>
    </row>
    <row r="241" spans="1:3" x14ac:dyDescent="0.25">
      <c r="A241" s="100"/>
      <c r="B241" s="101"/>
      <c r="C241" s="101"/>
    </row>
    <row r="242" spans="1:3" x14ac:dyDescent="0.25">
      <c r="A242" s="100"/>
      <c r="B242" s="101"/>
      <c r="C242" s="101"/>
    </row>
    <row r="243" spans="1:3" x14ac:dyDescent="0.25">
      <c r="A243" s="100"/>
      <c r="B243" s="101"/>
      <c r="C243" s="101"/>
    </row>
    <row r="244" spans="1:3" x14ac:dyDescent="0.25">
      <c r="A244" s="100"/>
      <c r="B244" s="101"/>
      <c r="C244" s="101"/>
    </row>
    <row r="245" spans="1:3" x14ac:dyDescent="0.25">
      <c r="A245" s="100"/>
      <c r="B245" s="101"/>
      <c r="C245" s="101"/>
    </row>
    <row r="246" spans="1:3" x14ac:dyDescent="0.25">
      <c r="A246" s="100"/>
      <c r="B246" s="101"/>
      <c r="C246" s="101"/>
    </row>
    <row r="247" spans="1:3" x14ac:dyDescent="0.25">
      <c r="A247" s="100"/>
      <c r="B247" s="101"/>
      <c r="C247" s="101"/>
    </row>
    <row r="248" spans="1:3" x14ac:dyDescent="0.25">
      <c r="A248" s="100"/>
      <c r="B248" s="101"/>
      <c r="C248" s="101"/>
    </row>
    <row r="249" spans="1:3" x14ac:dyDescent="0.25">
      <c r="A249" s="100"/>
      <c r="B249" s="101"/>
      <c r="C249" s="101"/>
    </row>
    <row r="250" spans="1:3" x14ac:dyDescent="0.25">
      <c r="A250" s="100"/>
      <c r="B250" s="101"/>
      <c r="C250" s="101"/>
    </row>
    <row r="251" spans="1:3" x14ac:dyDescent="0.25">
      <c r="A251" s="100"/>
      <c r="B251" s="101"/>
      <c r="C251" s="101"/>
    </row>
    <row r="252" spans="1:3" x14ac:dyDescent="0.25">
      <c r="A252" s="100"/>
      <c r="B252" s="101"/>
      <c r="C252" s="101"/>
    </row>
    <row r="253" spans="1:3" x14ac:dyDescent="0.25">
      <c r="A253" s="100"/>
      <c r="B253" s="101"/>
      <c r="C253" s="101"/>
    </row>
    <row r="254" spans="1:3" x14ac:dyDescent="0.25">
      <c r="A254" s="100"/>
      <c r="B254" s="101"/>
      <c r="C254" s="101"/>
    </row>
    <row r="255" spans="1:3" x14ac:dyDescent="0.25">
      <c r="A255" s="100"/>
      <c r="B255" s="101"/>
      <c r="C255" s="101"/>
    </row>
    <row r="256" spans="1:3" x14ac:dyDescent="0.25">
      <c r="A256" s="100"/>
      <c r="B256" s="101"/>
      <c r="C256" s="101"/>
    </row>
    <row r="257" spans="1:3" x14ac:dyDescent="0.25">
      <c r="A257" s="100"/>
      <c r="B257" s="101"/>
      <c r="C257" s="101"/>
    </row>
    <row r="258" spans="1:3" x14ac:dyDescent="0.25">
      <c r="A258" s="100"/>
      <c r="B258" s="101"/>
      <c r="C258" s="101"/>
    </row>
    <row r="259" spans="1:3" x14ac:dyDescent="0.25">
      <c r="A259" s="100"/>
      <c r="B259" s="101"/>
      <c r="C259" s="101"/>
    </row>
    <row r="260" spans="1:3" x14ac:dyDescent="0.25">
      <c r="A260" s="100"/>
      <c r="B260" s="101"/>
      <c r="C260" s="101"/>
    </row>
    <row r="261" spans="1:3" x14ac:dyDescent="0.25">
      <c r="A261" s="100"/>
      <c r="B261" s="101"/>
      <c r="C261" s="101"/>
    </row>
    <row r="262" spans="1:3" x14ac:dyDescent="0.25">
      <c r="A262" s="100"/>
      <c r="B262" s="101"/>
      <c r="C262" s="101"/>
    </row>
    <row r="263" spans="1:3" x14ac:dyDescent="0.25">
      <c r="A263" s="100"/>
      <c r="B263" s="101"/>
      <c r="C263" s="101"/>
    </row>
    <row r="264" spans="1:3" x14ac:dyDescent="0.25">
      <c r="A264" s="100"/>
      <c r="B264" s="101"/>
      <c r="C264" s="101"/>
    </row>
    <row r="265" spans="1:3" x14ac:dyDescent="0.25">
      <c r="A265" s="100"/>
      <c r="B265" s="101"/>
      <c r="C265" s="101"/>
    </row>
    <row r="266" spans="1:3" x14ac:dyDescent="0.25">
      <c r="A266" s="100"/>
      <c r="B266" s="101"/>
      <c r="C266" s="101"/>
    </row>
    <row r="267" spans="1:3" x14ac:dyDescent="0.25">
      <c r="A267" s="100"/>
      <c r="B267" s="101"/>
      <c r="C267" s="101"/>
    </row>
    <row r="268" spans="1:3" x14ac:dyDescent="0.25">
      <c r="A268" s="100"/>
      <c r="B268" s="101"/>
      <c r="C268" s="101"/>
    </row>
    <row r="269" spans="1:3" x14ac:dyDescent="0.25">
      <c r="A269" s="100"/>
      <c r="B269" s="101"/>
      <c r="C269" s="101"/>
    </row>
    <row r="270" spans="1:3" x14ac:dyDescent="0.25">
      <c r="A270" s="100"/>
      <c r="B270" s="101"/>
      <c r="C270" s="101"/>
    </row>
    <row r="271" spans="1:3" x14ac:dyDescent="0.25">
      <c r="A271" s="100"/>
      <c r="B271" s="101"/>
      <c r="C271" s="101"/>
    </row>
    <row r="272" spans="1:3" x14ac:dyDescent="0.25">
      <c r="A272" s="100"/>
      <c r="B272" s="101"/>
      <c r="C272" s="101"/>
    </row>
    <row r="273" spans="1:3" x14ac:dyDescent="0.25">
      <c r="A273" s="100"/>
      <c r="B273" s="101"/>
      <c r="C273" s="101"/>
    </row>
    <row r="274" spans="1:3" x14ac:dyDescent="0.25">
      <c r="A274" s="100"/>
      <c r="B274" s="101"/>
      <c r="C274" s="101"/>
    </row>
    <row r="275" spans="1:3" x14ac:dyDescent="0.25">
      <c r="A275" s="100"/>
      <c r="B275" s="101"/>
      <c r="C275" s="101"/>
    </row>
    <row r="276" spans="1:3" x14ac:dyDescent="0.25">
      <c r="A276" s="100"/>
      <c r="B276" s="101"/>
      <c r="C276" s="101"/>
    </row>
    <row r="277" spans="1:3" x14ac:dyDescent="0.25">
      <c r="A277" s="100"/>
      <c r="B277" s="101"/>
      <c r="C277" s="101"/>
    </row>
    <row r="278" spans="1:3" x14ac:dyDescent="0.25">
      <c r="A278" s="100"/>
      <c r="B278" s="101"/>
      <c r="C278" s="101"/>
    </row>
    <row r="279" spans="1:3" x14ac:dyDescent="0.25">
      <c r="A279" s="100"/>
      <c r="B279" s="101"/>
      <c r="C279" s="101"/>
    </row>
    <row r="280" spans="1:3" x14ac:dyDescent="0.25">
      <c r="A280" s="100"/>
      <c r="B280" s="101"/>
      <c r="C280" s="101"/>
    </row>
    <row r="281" spans="1:3" x14ac:dyDescent="0.25">
      <c r="A281" s="100"/>
      <c r="B281" s="101"/>
      <c r="C281" s="101"/>
    </row>
    <row r="282" spans="1:3" x14ac:dyDescent="0.25">
      <c r="A282" s="100"/>
      <c r="B282" s="101"/>
      <c r="C282" s="101"/>
    </row>
    <row r="283" spans="1:3" x14ac:dyDescent="0.25">
      <c r="A283" s="100"/>
      <c r="B283" s="101"/>
      <c r="C283" s="101"/>
    </row>
    <row r="284" spans="1:3" x14ac:dyDescent="0.25">
      <c r="A284" s="100"/>
      <c r="B284" s="101"/>
      <c r="C284" s="101"/>
    </row>
    <row r="285" spans="1:3" x14ac:dyDescent="0.25">
      <c r="A285" s="100"/>
      <c r="B285" s="101"/>
      <c r="C285" s="101"/>
    </row>
    <row r="286" spans="1:3" x14ac:dyDescent="0.25">
      <c r="A286" s="100"/>
      <c r="B286" s="101"/>
      <c r="C286" s="101"/>
    </row>
    <row r="287" spans="1:3" x14ac:dyDescent="0.25">
      <c r="A287" s="100"/>
      <c r="B287" s="101"/>
      <c r="C287" s="101"/>
    </row>
    <row r="288" spans="1:3" x14ac:dyDescent="0.25">
      <c r="A288" s="100"/>
      <c r="B288" s="101"/>
      <c r="C288" s="101"/>
    </row>
    <row r="289" spans="1:3" x14ac:dyDescent="0.25">
      <c r="A289" s="100"/>
      <c r="B289" s="101"/>
      <c r="C289" s="101"/>
    </row>
    <row r="290" spans="1:3" x14ac:dyDescent="0.25">
      <c r="A290" s="100"/>
      <c r="B290" s="101"/>
      <c r="C290" s="101"/>
    </row>
    <row r="291" spans="1:3" x14ac:dyDescent="0.25">
      <c r="A291" s="100"/>
      <c r="B291" s="101"/>
      <c r="C291" s="101"/>
    </row>
    <row r="292" spans="1:3" x14ac:dyDescent="0.25">
      <c r="A292" s="100"/>
      <c r="B292" s="101"/>
      <c r="C292" s="101"/>
    </row>
    <row r="293" spans="1:3" x14ac:dyDescent="0.25">
      <c r="A293" s="100"/>
      <c r="B293" s="101"/>
      <c r="C293" s="101"/>
    </row>
    <row r="294" spans="1:3" x14ac:dyDescent="0.25">
      <c r="A294" s="100"/>
      <c r="B294" s="101"/>
      <c r="C294" s="101"/>
    </row>
    <row r="295" spans="1:3" x14ac:dyDescent="0.25">
      <c r="A295" s="100"/>
      <c r="B295" s="101"/>
      <c r="C295" s="101"/>
    </row>
    <row r="296" spans="1:3" x14ac:dyDescent="0.25">
      <c r="A296" s="100"/>
      <c r="B296" s="101"/>
      <c r="C296" s="101"/>
    </row>
    <row r="297" spans="1:3" x14ac:dyDescent="0.25">
      <c r="A297" s="100"/>
      <c r="B297" s="101"/>
      <c r="C297" s="101"/>
    </row>
    <row r="298" spans="1:3" x14ac:dyDescent="0.25">
      <c r="A298" s="100"/>
      <c r="B298" s="101"/>
      <c r="C298" s="101"/>
    </row>
    <row r="299" spans="1:3" x14ac:dyDescent="0.25">
      <c r="A299" s="100"/>
      <c r="B299" s="101"/>
      <c r="C299" s="101"/>
    </row>
    <row r="300" spans="1:3" x14ac:dyDescent="0.25">
      <c r="A300" s="100"/>
      <c r="B300" s="101"/>
      <c r="C300" s="101"/>
    </row>
    <row r="301" spans="1:3" x14ac:dyDescent="0.25">
      <c r="A301" s="100"/>
      <c r="B301" s="101"/>
      <c r="C301" s="101"/>
    </row>
    <row r="302" spans="1:3" x14ac:dyDescent="0.25">
      <c r="A302" s="100"/>
      <c r="B302" s="101"/>
      <c r="C302" s="101"/>
    </row>
    <row r="303" spans="1:3" x14ac:dyDescent="0.25">
      <c r="A303" s="100"/>
      <c r="B303" s="101"/>
      <c r="C303" s="101"/>
    </row>
    <row r="304" spans="1:3" x14ac:dyDescent="0.25">
      <c r="A304" s="100"/>
      <c r="B304" s="101"/>
      <c r="C304" s="101"/>
    </row>
    <row r="305" spans="1:3" x14ac:dyDescent="0.25">
      <c r="A305" s="100"/>
      <c r="B305" s="101"/>
      <c r="C305" s="101"/>
    </row>
    <row r="306" spans="1:3" x14ac:dyDescent="0.25">
      <c r="A306" s="100"/>
      <c r="B306" s="101"/>
      <c r="C306" s="101"/>
    </row>
    <row r="307" spans="1:3" x14ac:dyDescent="0.25">
      <c r="A307" s="100"/>
      <c r="B307" s="101"/>
      <c r="C307" s="101"/>
    </row>
    <row r="308" spans="1:3" x14ac:dyDescent="0.25">
      <c r="A308" s="100"/>
      <c r="B308" s="101"/>
      <c r="C308" s="101"/>
    </row>
    <row r="309" spans="1:3" x14ac:dyDescent="0.25">
      <c r="A309" s="100"/>
      <c r="B309" s="101"/>
      <c r="C309" s="101"/>
    </row>
    <row r="310" spans="1:3" x14ac:dyDescent="0.25">
      <c r="A310" s="100"/>
      <c r="B310" s="101"/>
      <c r="C310" s="101"/>
    </row>
    <row r="311" spans="1:3" x14ac:dyDescent="0.25">
      <c r="A311" s="100"/>
      <c r="B311" s="101"/>
      <c r="C311" s="101"/>
    </row>
    <row r="312" spans="1:3" x14ac:dyDescent="0.25">
      <c r="A312" s="100"/>
      <c r="B312" s="101"/>
      <c r="C312" s="101"/>
    </row>
    <row r="313" spans="1:3" x14ac:dyDescent="0.25">
      <c r="A313" s="100"/>
      <c r="B313" s="101"/>
      <c r="C313" s="101"/>
    </row>
    <row r="314" spans="1:3" x14ac:dyDescent="0.25">
      <c r="A314" s="100"/>
      <c r="B314" s="101"/>
      <c r="C314" s="101"/>
    </row>
    <row r="315" spans="1:3" x14ac:dyDescent="0.25">
      <c r="A315" s="100"/>
      <c r="B315" s="101"/>
      <c r="C315" s="101"/>
    </row>
    <row r="316" spans="1:3" x14ac:dyDescent="0.25">
      <c r="A316" s="100"/>
      <c r="B316" s="101"/>
      <c r="C316" s="101"/>
    </row>
    <row r="317" spans="1:3" x14ac:dyDescent="0.25">
      <c r="A317" s="100"/>
      <c r="B317" s="101"/>
      <c r="C317" s="101"/>
    </row>
    <row r="318" spans="1:3" x14ac:dyDescent="0.25">
      <c r="A318" s="100"/>
      <c r="B318" s="101"/>
      <c r="C318" s="101"/>
    </row>
    <row r="319" spans="1:3" x14ac:dyDescent="0.25">
      <c r="A319" s="100"/>
      <c r="B319" s="101"/>
      <c r="C319" s="101"/>
    </row>
    <row r="320" spans="1:3" x14ac:dyDescent="0.25">
      <c r="A320" s="100"/>
      <c r="B320" s="101"/>
      <c r="C320" s="101"/>
    </row>
    <row r="321" spans="1:3" x14ac:dyDescent="0.25">
      <c r="A321" s="100"/>
      <c r="B321" s="101"/>
      <c r="C321" s="101"/>
    </row>
    <row r="322" spans="1:3" x14ac:dyDescent="0.25">
      <c r="A322" s="100"/>
      <c r="B322" s="101"/>
      <c r="C322" s="101"/>
    </row>
    <row r="323" spans="1:3" x14ac:dyDescent="0.25">
      <c r="A323" s="100"/>
      <c r="B323" s="101"/>
      <c r="C323" s="101"/>
    </row>
    <row r="324" spans="1:3" x14ac:dyDescent="0.25">
      <c r="A324" s="100"/>
      <c r="B324" s="101"/>
      <c r="C324" s="101"/>
    </row>
    <row r="325" spans="1:3" x14ac:dyDescent="0.25">
      <c r="A325" s="100"/>
      <c r="B325" s="101"/>
      <c r="C325" s="101"/>
    </row>
    <row r="326" spans="1:3" x14ac:dyDescent="0.25">
      <c r="A326" s="100"/>
      <c r="B326" s="101"/>
      <c r="C326" s="101"/>
    </row>
    <row r="327" spans="1:3" x14ac:dyDescent="0.25">
      <c r="A327" s="100"/>
      <c r="B327" s="101"/>
      <c r="C327" s="101"/>
    </row>
    <row r="328" spans="1:3" x14ac:dyDescent="0.25">
      <c r="A328" s="100"/>
      <c r="B328" s="101"/>
      <c r="C328" s="101"/>
    </row>
    <row r="329" spans="1:3" x14ac:dyDescent="0.25">
      <c r="A329" s="100"/>
      <c r="B329" s="101"/>
      <c r="C329" s="101"/>
    </row>
    <row r="330" spans="1:3" x14ac:dyDescent="0.25">
      <c r="A330" s="100"/>
      <c r="B330" s="101"/>
      <c r="C330" s="101"/>
    </row>
    <row r="331" spans="1:3" x14ac:dyDescent="0.25">
      <c r="A331" s="100"/>
      <c r="B331" s="101"/>
      <c r="C331" s="101"/>
    </row>
    <row r="332" spans="1:3" x14ac:dyDescent="0.25">
      <c r="A332" s="100"/>
      <c r="B332" s="101"/>
      <c r="C332" s="101"/>
    </row>
    <row r="333" spans="1:3" x14ac:dyDescent="0.25">
      <c r="A333" s="100"/>
      <c r="B333" s="101"/>
      <c r="C333" s="101"/>
    </row>
    <row r="334" spans="1:3" x14ac:dyDescent="0.25">
      <c r="A334" s="100"/>
      <c r="B334" s="101"/>
      <c r="C334" s="101"/>
    </row>
    <row r="335" spans="1:3" x14ac:dyDescent="0.25">
      <c r="A335" s="100"/>
      <c r="B335" s="101"/>
      <c r="C335" s="101"/>
    </row>
    <row r="336" spans="1:3" x14ac:dyDescent="0.25">
      <c r="A336" s="100"/>
      <c r="B336" s="101"/>
      <c r="C336" s="101"/>
    </row>
    <row r="337" spans="1:3" x14ac:dyDescent="0.25">
      <c r="A337" s="100"/>
      <c r="B337" s="101"/>
      <c r="C337" s="101"/>
    </row>
    <row r="338" spans="1:3" x14ac:dyDescent="0.25">
      <c r="A338" s="100"/>
      <c r="B338" s="101"/>
      <c r="C338" s="101"/>
    </row>
    <row r="339" spans="1:3" x14ac:dyDescent="0.25">
      <c r="A339" s="100"/>
      <c r="B339" s="101"/>
      <c r="C339" s="101"/>
    </row>
    <row r="340" spans="1:3" x14ac:dyDescent="0.25">
      <c r="A340" s="100"/>
      <c r="B340" s="101"/>
      <c r="C340" s="101"/>
    </row>
    <row r="341" spans="1:3" x14ac:dyDescent="0.25">
      <c r="A341" s="100"/>
      <c r="B341" s="101"/>
      <c r="C341" s="101"/>
    </row>
    <row r="342" spans="1:3" x14ac:dyDescent="0.25">
      <c r="A342" s="100"/>
      <c r="B342" s="101"/>
      <c r="C342" s="101"/>
    </row>
    <row r="343" spans="1:3" x14ac:dyDescent="0.25">
      <c r="A343" s="100"/>
      <c r="B343" s="101"/>
      <c r="C343" s="101"/>
    </row>
    <row r="344" spans="1:3" x14ac:dyDescent="0.25">
      <c r="A344" s="100"/>
      <c r="B344" s="101"/>
      <c r="C344" s="101"/>
    </row>
    <row r="345" spans="1:3" x14ac:dyDescent="0.25">
      <c r="A345" s="100"/>
      <c r="B345" s="101"/>
      <c r="C345" s="101"/>
    </row>
    <row r="346" spans="1:3" x14ac:dyDescent="0.25">
      <c r="A346" s="100"/>
      <c r="B346" s="101"/>
      <c r="C346" s="101"/>
    </row>
    <row r="347" spans="1:3" x14ac:dyDescent="0.25">
      <c r="A347" s="100"/>
      <c r="B347" s="101"/>
      <c r="C347" s="101"/>
    </row>
    <row r="348" spans="1:3" x14ac:dyDescent="0.25">
      <c r="A348" s="100"/>
      <c r="B348" s="101"/>
      <c r="C348" s="101"/>
    </row>
    <row r="349" spans="1:3" x14ac:dyDescent="0.25">
      <c r="A349" s="100"/>
      <c r="B349" s="101"/>
      <c r="C349" s="101"/>
    </row>
    <row r="350" spans="1:3" x14ac:dyDescent="0.25">
      <c r="A350" s="100"/>
      <c r="B350" s="101"/>
      <c r="C350" s="101"/>
    </row>
    <row r="351" spans="1:3" x14ac:dyDescent="0.25">
      <c r="A351" s="100"/>
      <c r="B351" s="101"/>
      <c r="C351" s="101"/>
    </row>
    <row r="352" spans="1:3" x14ac:dyDescent="0.25">
      <c r="A352" s="100"/>
      <c r="B352" s="101"/>
      <c r="C352" s="101"/>
    </row>
    <row r="353" spans="1:3" x14ac:dyDescent="0.25">
      <c r="A353" s="100"/>
      <c r="B353" s="101"/>
      <c r="C353" s="101"/>
    </row>
    <row r="354" spans="1:3" x14ac:dyDescent="0.25">
      <c r="A354" s="100"/>
      <c r="B354" s="101"/>
      <c r="C354" s="101"/>
    </row>
    <row r="355" spans="1:3" x14ac:dyDescent="0.25">
      <c r="A355" s="100"/>
      <c r="B355" s="101"/>
      <c r="C355" s="101"/>
    </row>
    <row r="356" spans="1:3" x14ac:dyDescent="0.25">
      <c r="A356" s="100"/>
      <c r="B356" s="101"/>
      <c r="C356" s="101"/>
    </row>
    <row r="357" spans="1:3" x14ac:dyDescent="0.25">
      <c r="A357" s="100"/>
      <c r="B357" s="101"/>
      <c r="C357" s="101"/>
    </row>
    <row r="358" spans="1:3" x14ac:dyDescent="0.25">
      <c r="A358" s="100"/>
      <c r="B358" s="101"/>
      <c r="C358" s="101"/>
    </row>
    <row r="359" spans="1:3" x14ac:dyDescent="0.25">
      <c r="A359" s="100"/>
      <c r="B359" s="101"/>
      <c r="C359" s="101"/>
    </row>
    <row r="360" spans="1:3" x14ac:dyDescent="0.25">
      <c r="A360" s="100"/>
      <c r="B360" s="101"/>
      <c r="C360" s="101"/>
    </row>
    <row r="361" spans="1:3" x14ac:dyDescent="0.25">
      <c r="A361" s="100"/>
      <c r="B361" s="101"/>
      <c r="C361" s="101"/>
    </row>
    <row r="362" spans="1:3" x14ac:dyDescent="0.25">
      <c r="A362" s="100"/>
      <c r="B362" s="101"/>
      <c r="C362" s="101"/>
    </row>
    <row r="363" spans="1:3" x14ac:dyDescent="0.25">
      <c r="A363" s="100"/>
      <c r="B363" s="101"/>
      <c r="C363" s="101"/>
    </row>
    <row r="364" spans="1:3" x14ac:dyDescent="0.25">
      <c r="A364" s="100"/>
      <c r="B364" s="101"/>
      <c r="C364" s="101"/>
    </row>
    <row r="365" spans="1:3" x14ac:dyDescent="0.25">
      <c r="A365" s="100"/>
      <c r="B365" s="101"/>
      <c r="C365" s="101"/>
    </row>
    <row r="366" spans="1:3" x14ac:dyDescent="0.25">
      <c r="A366" s="100"/>
      <c r="B366" s="101"/>
      <c r="C366" s="101"/>
    </row>
    <row r="367" spans="1:3" x14ac:dyDescent="0.25">
      <c r="A367" s="100"/>
      <c r="B367" s="101"/>
      <c r="C367" s="101"/>
    </row>
    <row r="368" spans="1:3" x14ac:dyDescent="0.25">
      <c r="A368" s="100"/>
      <c r="B368" s="101"/>
      <c r="C368" s="101"/>
    </row>
    <row r="369" spans="1:3" x14ac:dyDescent="0.25">
      <c r="A369" s="100"/>
      <c r="B369" s="101"/>
      <c r="C369" s="101"/>
    </row>
    <row r="370" spans="1:3" x14ac:dyDescent="0.25">
      <c r="A370" s="100"/>
      <c r="B370" s="101"/>
      <c r="C370" s="101"/>
    </row>
    <row r="371" spans="1:3" x14ac:dyDescent="0.25">
      <c r="A371" s="100"/>
      <c r="B371" s="101"/>
      <c r="C371" s="101"/>
    </row>
    <row r="372" spans="1:3" x14ac:dyDescent="0.25">
      <c r="A372" s="100"/>
      <c r="B372" s="101"/>
      <c r="C372" s="101"/>
    </row>
    <row r="373" spans="1:3" x14ac:dyDescent="0.25">
      <c r="A373" s="100"/>
      <c r="B373" s="101"/>
      <c r="C373" s="101"/>
    </row>
    <row r="374" spans="1:3" x14ac:dyDescent="0.25">
      <c r="A374" s="100"/>
      <c r="B374" s="101"/>
      <c r="C374" s="101"/>
    </row>
    <row r="375" spans="1:3" x14ac:dyDescent="0.25">
      <c r="A375" s="100"/>
      <c r="B375" s="101"/>
      <c r="C375" s="101"/>
    </row>
    <row r="376" spans="1:3" x14ac:dyDescent="0.25">
      <c r="A376" s="100"/>
      <c r="B376" s="101"/>
      <c r="C376" s="101"/>
    </row>
    <row r="377" spans="1:3" x14ac:dyDescent="0.25">
      <c r="A377" s="100"/>
      <c r="B377" s="101"/>
      <c r="C377" s="101"/>
    </row>
    <row r="378" spans="1:3" x14ac:dyDescent="0.25">
      <c r="A378" s="100"/>
      <c r="B378" s="101"/>
      <c r="C378" s="101"/>
    </row>
    <row r="379" spans="1:3" x14ac:dyDescent="0.25">
      <c r="A379" s="100"/>
      <c r="B379" s="101"/>
      <c r="C379" s="101"/>
    </row>
    <row r="380" spans="1:3" x14ac:dyDescent="0.25">
      <c r="A380" s="100"/>
      <c r="B380" s="101"/>
      <c r="C380" s="101"/>
    </row>
    <row r="381" spans="1:3" x14ac:dyDescent="0.25">
      <c r="A381" s="100"/>
      <c r="B381" s="101"/>
      <c r="C381" s="101"/>
    </row>
    <row r="382" spans="1:3" x14ac:dyDescent="0.25">
      <c r="A382" s="100"/>
      <c r="B382" s="101"/>
      <c r="C382" s="101"/>
    </row>
    <row r="383" spans="1:3" x14ac:dyDescent="0.25">
      <c r="A383" s="100"/>
      <c r="B383" s="101"/>
      <c r="C383" s="101"/>
    </row>
    <row r="384" spans="1:3" x14ac:dyDescent="0.25">
      <c r="A384" s="100"/>
      <c r="B384" s="101"/>
      <c r="C384" s="101"/>
    </row>
    <row r="385" spans="1:3" x14ac:dyDescent="0.25">
      <c r="A385" s="100"/>
      <c r="B385" s="101"/>
      <c r="C385" s="101"/>
    </row>
    <row r="386" spans="1:3" x14ac:dyDescent="0.25">
      <c r="A386" s="100"/>
      <c r="B386" s="101"/>
      <c r="C386" s="101"/>
    </row>
    <row r="387" spans="1:3" x14ac:dyDescent="0.25">
      <c r="A387" s="100"/>
      <c r="B387" s="101"/>
      <c r="C387" s="101"/>
    </row>
    <row r="388" spans="1:3" x14ac:dyDescent="0.25">
      <c r="A388" s="100"/>
      <c r="B388" s="101"/>
      <c r="C388" s="101"/>
    </row>
    <row r="389" spans="1:3" x14ac:dyDescent="0.25">
      <c r="A389" s="100"/>
      <c r="B389" s="101"/>
      <c r="C389" s="101"/>
    </row>
    <row r="390" spans="1:3" x14ac:dyDescent="0.25">
      <c r="A390" s="100"/>
      <c r="B390" s="101"/>
      <c r="C390" s="101"/>
    </row>
    <row r="391" spans="1:3" x14ac:dyDescent="0.25">
      <c r="A391" s="100"/>
      <c r="B391" s="101"/>
      <c r="C391" s="101"/>
    </row>
    <row r="392" spans="1:3" x14ac:dyDescent="0.25">
      <c r="A392" s="100"/>
      <c r="B392" s="101"/>
      <c r="C392" s="101"/>
    </row>
    <row r="393" spans="1:3" x14ac:dyDescent="0.25">
      <c r="A393" s="100"/>
      <c r="B393" s="101"/>
      <c r="C393" s="101"/>
    </row>
    <row r="394" spans="1:3" x14ac:dyDescent="0.25">
      <c r="A394" s="100"/>
      <c r="B394" s="101"/>
      <c r="C394" s="101"/>
    </row>
    <row r="395" spans="1:3" x14ac:dyDescent="0.25">
      <c r="A395" s="100"/>
      <c r="B395" s="101"/>
      <c r="C395" s="101"/>
    </row>
    <row r="396" spans="1:3" x14ac:dyDescent="0.25">
      <c r="A396" s="100"/>
      <c r="B396" s="101"/>
      <c r="C396" s="101"/>
    </row>
    <row r="397" spans="1:3" x14ac:dyDescent="0.25">
      <c r="A397" s="100"/>
      <c r="B397" s="101"/>
      <c r="C397" s="101"/>
    </row>
    <row r="398" spans="1:3" x14ac:dyDescent="0.25">
      <c r="A398" s="100"/>
      <c r="B398" s="101"/>
      <c r="C398" s="101"/>
    </row>
    <row r="399" spans="1:3" x14ac:dyDescent="0.25">
      <c r="A399" s="100"/>
      <c r="B399" s="101"/>
      <c r="C399" s="101"/>
    </row>
    <row r="400" spans="1:3" x14ac:dyDescent="0.25">
      <c r="A400" s="100"/>
      <c r="B400" s="101"/>
      <c r="C400" s="101"/>
    </row>
    <row r="401" spans="1:3" x14ac:dyDescent="0.25">
      <c r="A401" s="100"/>
      <c r="B401" s="101"/>
      <c r="C401" s="101"/>
    </row>
    <row r="402" spans="1:3" x14ac:dyDescent="0.25">
      <c r="A402" s="100"/>
      <c r="B402" s="101"/>
      <c r="C402" s="101"/>
    </row>
    <row r="403" spans="1:3" x14ac:dyDescent="0.25">
      <c r="A403" s="100"/>
      <c r="B403" s="101"/>
      <c r="C403" s="101"/>
    </row>
    <row r="404" spans="1:3" x14ac:dyDescent="0.25">
      <c r="A404" s="100"/>
      <c r="B404" s="101"/>
      <c r="C404" s="101"/>
    </row>
    <row r="405" spans="1:3" x14ac:dyDescent="0.25">
      <c r="A405" s="100"/>
      <c r="B405" s="101"/>
      <c r="C405" s="101"/>
    </row>
    <row r="406" spans="1:3" x14ac:dyDescent="0.25">
      <c r="A406" s="100"/>
      <c r="B406" s="101"/>
      <c r="C406" s="101"/>
    </row>
    <row r="407" spans="1:3" x14ac:dyDescent="0.25">
      <c r="A407" s="100"/>
      <c r="B407" s="101"/>
      <c r="C407" s="101"/>
    </row>
    <row r="408" spans="1:3" x14ac:dyDescent="0.25">
      <c r="A408" s="100"/>
      <c r="B408" s="101"/>
      <c r="C408" s="101"/>
    </row>
    <row r="409" spans="1:3" x14ac:dyDescent="0.25">
      <c r="A409" s="100"/>
      <c r="B409" s="101"/>
      <c r="C409" s="101"/>
    </row>
    <row r="410" spans="1:3" x14ac:dyDescent="0.25">
      <c r="A410" s="100"/>
      <c r="B410" s="101"/>
      <c r="C410" s="101"/>
    </row>
    <row r="411" spans="1:3" x14ac:dyDescent="0.25">
      <c r="A411" s="100"/>
      <c r="B411" s="101"/>
      <c r="C411" s="101"/>
    </row>
    <row r="412" spans="1:3" x14ac:dyDescent="0.25">
      <c r="A412" s="100"/>
      <c r="B412" s="101"/>
      <c r="C412" s="101"/>
    </row>
    <row r="413" spans="1:3" x14ac:dyDescent="0.25">
      <c r="A413" s="100"/>
      <c r="B413" s="101"/>
      <c r="C413" s="101"/>
    </row>
    <row r="414" spans="1:3" x14ac:dyDescent="0.25">
      <c r="A414" s="100"/>
      <c r="B414" s="101"/>
      <c r="C414" s="101"/>
    </row>
    <row r="415" spans="1:3" x14ac:dyDescent="0.25">
      <c r="A415" s="100"/>
      <c r="B415" s="101"/>
      <c r="C415" s="101"/>
    </row>
    <row r="416" spans="1:3" x14ac:dyDescent="0.25">
      <c r="A416" s="100"/>
      <c r="B416" s="101"/>
      <c r="C416" s="101"/>
    </row>
    <row r="417" spans="1:3" x14ac:dyDescent="0.25">
      <c r="A417" s="100"/>
      <c r="B417" s="101"/>
      <c r="C417" s="101"/>
    </row>
    <row r="418" spans="1:3" x14ac:dyDescent="0.25">
      <c r="A418" s="100"/>
      <c r="B418" s="101"/>
      <c r="C418" s="101"/>
    </row>
    <row r="419" spans="1:3" x14ac:dyDescent="0.25">
      <c r="A419" s="100"/>
      <c r="B419" s="101"/>
      <c r="C419" s="101"/>
    </row>
    <row r="420" spans="1:3" x14ac:dyDescent="0.25">
      <c r="A420" s="100"/>
      <c r="B420" s="101"/>
      <c r="C420" s="101"/>
    </row>
    <row r="421" spans="1:3" x14ac:dyDescent="0.25">
      <c r="A421" s="100"/>
      <c r="B421" s="101"/>
      <c r="C421" s="101"/>
    </row>
    <row r="422" spans="1:3" x14ac:dyDescent="0.25">
      <c r="A422" s="100"/>
      <c r="B422" s="101"/>
      <c r="C422" s="101"/>
    </row>
    <row r="423" spans="1:3" x14ac:dyDescent="0.25">
      <c r="A423" s="100"/>
      <c r="B423" s="101"/>
      <c r="C423" s="101"/>
    </row>
    <row r="424" spans="1:3" x14ac:dyDescent="0.25">
      <c r="A424" s="100"/>
      <c r="B424" s="101"/>
      <c r="C424" s="101"/>
    </row>
    <row r="425" spans="1:3" x14ac:dyDescent="0.25">
      <c r="A425" s="100"/>
      <c r="B425" s="101"/>
      <c r="C425" s="101"/>
    </row>
    <row r="426" spans="1:3" x14ac:dyDescent="0.25">
      <c r="A426" s="100"/>
      <c r="B426" s="101"/>
      <c r="C426" s="101"/>
    </row>
    <row r="427" spans="1:3" x14ac:dyDescent="0.25">
      <c r="A427" s="100"/>
      <c r="B427" s="101"/>
      <c r="C427" s="101"/>
    </row>
    <row r="428" spans="1:3" x14ac:dyDescent="0.25">
      <c r="A428" s="100"/>
      <c r="B428" s="101"/>
      <c r="C428" s="101"/>
    </row>
    <row r="429" spans="1:3" x14ac:dyDescent="0.25">
      <c r="A429" s="100"/>
      <c r="B429" s="101"/>
      <c r="C429" s="101"/>
    </row>
    <row r="430" spans="1:3" x14ac:dyDescent="0.25">
      <c r="A430" s="100"/>
      <c r="B430" s="101"/>
      <c r="C430" s="101"/>
    </row>
    <row r="431" spans="1:3" x14ac:dyDescent="0.25">
      <c r="A431" s="100"/>
      <c r="B431" s="101"/>
      <c r="C431" s="101"/>
    </row>
    <row r="432" spans="1:3" x14ac:dyDescent="0.25">
      <c r="A432" s="100"/>
      <c r="B432" s="101"/>
      <c r="C432" s="101"/>
    </row>
    <row r="433" spans="1:3" x14ac:dyDescent="0.25">
      <c r="A433" s="100"/>
      <c r="B433" s="101"/>
      <c r="C433" s="101"/>
    </row>
    <row r="434" spans="1:3" x14ac:dyDescent="0.25">
      <c r="A434" s="100"/>
      <c r="B434" s="101"/>
      <c r="C434" s="101"/>
    </row>
    <row r="435" spans="1:3" x14ac:dyDescent="0.25">
      <c r="A435" s="100"/>
      <c r="B435" s="101"/>
      <c r="C435" s="101"/>
    </row>
    <row r="436" spans="1:3" x14ac:dyDescent="0.25">
      <c r="A436" s="100"/>
      <c r="B436" s="101"/>
      <c r="C436" s="101"/>
    </row>
    <row r="437" spans="1:3" x14ac:dyDescent="0.25">
      <c r="A437" s="100"/>
      <c r="B437" s="101"/>
      <c r="C437" s="101"/>
    </row>
    <row r="438" spans="1:3" x14ac:dyDescent="0.25">
      <c r="A438" s="100"/>
      <c r="B438" s="101"/>
      <c r="C438" s="101"/>
    </row>
    <row r="439" spans="1:3" x14ac:dyDescent="0.25">
      <c r="A439" s="100"/>
      <c r="B439" s="101"/>
      <c r="C439" s="101"/>
    </row>
    <row r="440" spans="1:3" x14ac:dyDescent="0.25">
      <c r="A440" s="100"/>
      <c r="B440" s="101"/>
      <c r="C440" s="101"/>
    </row>
    <row r="441" spans="1:3" x14ac:dyDescent="0.25">
      <c r="A441" s="100"/>
      <c r="B441" s="101"/>
      <c r="C441" s="101"/>
    </row>
    <row r="442" spans="1:3" x14ac:dyDescent="0.25">
      <c r="A442" s="100"/>
      <c r="B442" s="101"/>
      <c r="C442" s="101"/>
    </row>
    <row r="443" spans="1:3" x14ac:dyDescent="0.25">
      <c r="A443" s="100"/>
      <c r="B443" s="101"/>
      <c r="C443" s="101"/>
    </row>
    <row r="444" spans="1:3" x14ac:dyDescent="0.25">
      <c r="A444" s="100"/>
      <c r="B444" s="101"/>
      <c r="C444" s="101"/>
    </row>
    <row r="445" spans="1:3" x14ac:dyDescent="0.25">
      <c r="A445" s="100"/>
      <c r="B445" s="101"/>
      <c r="C445" s="101"/>
    </row>
    <row r="446" spans="1:3" x14ac:dyDescent="0.25">
      <c r="A446" s="100"/>
      <c r="B446" s="101"/>
      <c r="C446" s="101"/>
    </row>
    <row r="447" spans="1:3" x14ac:dyDescent="0.25">
      <c r="A447" s="100"/>
      <c r="B447" s="101"/>
      <c r="C447" s="101"/>
    </row>
    <row r="448" spans="1:3" x14ac:dyDescent="0.25">
      <c r="A448" s="100"/>
      <c r="B448" s="101"/>
      <c r="C448" s="101"/>
    </row>
    <row r="449" spans="1:3" x14ac:dyDescent="0.25">
      <c r="A449" s="100"/>
      <c r="B449" s="101"/>
      <c r="C449" s="101"/>
    </row>
    <row r="450" spans="1:3" x14ac:dyDescent="0.25">
      <c r="A450" s="100"/>
      <c r="B450" s="101"/>
      <c r="C450" s="101"/>
    </row>
    <row r="451" spans="1:3" x14ac:dyDescent="0.25">
      <c r="A451" s="100"/>
      <c r="B451" s="101"/>
      <c r="C451" s="101"/>
    </row>
    <row r="452" spans="1:3" x14ac:dyDescent="0.25">
      <c r="A452" s="100"/>
      <c r="B452" s="101"/>
      <c r="C452" s="101"/>
    </row>
    <row r="453" spans="1:3" x14ac:dyDescent="0.25">
      <c r="A453" s="100"/>
      <c r="B453" s="101"/>
      <c r="C453" s="101"/>
    </row>
    <row r="454" spans="1:3" x14ac:dyDescent="0.25">
      <c r="A454" s="100"/>
      <c r="B454" s="101"/>
      <c r="C454" s="101"/>
    </row>
    <row r="455" spans="1:3" x14ac:dyDescent="0.25">
      <c r="A455" s="100"/>
      <c r="B455" s="101"/>
      <c r="C455" s="101"/>
    </row>
    <row r="456" spans="1:3" x14ac:dyDescent="0.25">
      <c r="A456" s="100"/>
      <c r="B456" s="101"/>
      <c r="C456" s="101"/>
    </row>
    <row r="457" spans="1:3" x14ac:dyDescent="0.25">
      <c r="A457" s="100"/>
      <c r="B457" s="101"/>
      <c r="C457" s="101"/>
    </row>
    <row r="458" spans="1:3" x14ac:dyDescent="0.25">
      <c r="A458" s="100"/>
      <c r="B458" s="101"/>
      <c r="C458" s="101"/>
    </row>
    <row r="459" spans="1:3" x14ac:dyDescent="0.25">
      <c r="A459" s="100"/>
      <c r="B459" s="101"/>
      <c r="C459" s="101"/>
    </row>
    <row r="460" spans="1:3" x14ac:dyDescent="0.25">
      <c r="A460" s="100"/>
      <c r="B460" s="101"/>
      <c r="C460" s="101"/>
    </row>
    <row r="461" spans="1:3" x14ac:dyDescent="0.25">
      <c r="A461" s="100"/>
      <c r="B461" s="101"/>
      <c r="C461" s="101"/>
    </row>
    <row r="462" spans="1:3" x14ac:dyDescent="0.25">
      <c r="A462" s="100"/>
      <c r="B462" s="101"/>
      <c r="C462" s="101"/>
    </row>
    <row r="463" spans="1:3" x14ac:dyDescent="0.25">
      <c r="A463" s="100"/>
      <c r="B463" s="101"/>
      <c r="C463" s="101"/>
    </row>
    <row r="464" spans="1:3" x14ac:dyDescent="0.25">
      <c r="A464" s="100"/>
      <c r="B464" s="101"/>
      <c r="C464" s="101"/>
    </row>
    <row r="465" spans="1:3" x14ac:dyDescent="0.25">
      <c r="A465" s="100"/>
      <c r="B465" s="101"/>
      <c r="C465" s="101"/>
    </row>
    <row r="466" spans="1:3" x14ac:dyDescent="0.25">
      <c r="A466" s="100"/>
      <c r="B466" s="101"/>
      <c r="C466" s="101"/>
    </row>
    <row r="467" spans="1:3" x14ac:dyDescent="0.25">
      <c r="A467" s="100"/>
      <c r="B467" s="101"/>
      <c r="C467" s="101"/>
    </row>
    <row r="468" spans="1:3" x14ac:dyDescent="0.25">
      <c r="A468" s="100"/>
      <c r="B468" s="101"/>
      <c r="C468" s="101"/>
    </row>
    <row r="469" spans="1:3" x14ac:dyDescent="0.25">
      <c r="A469" s="100"/>
      <c r="B469" s="101"/>
      <c r="C469" s="101"/>
    </row>
    <row r="470" spans="1:3" x14ac:dyDescent="0.25">
      <c r="A470" s="100"/>
      <c r="B470" s="101"/>
      <c r="C470" s="101"/>
    </row>
    <row r="471" spans="1:3" x14ac:dyDescent="0.25">
      <c r="A471" s="100"/>
      <c r="B471" s="101"/>
      <c r="C471" s="101"/>
    </row>
    <row r="472" spans="1:3" x14ac:dyDescent="0.25">
      <c r="A472" s="100"/>
      <c r="B472" s="101"/>
      <c r="C472" s="101"/>
    </row>
    <row r="473" spans="1:3" x14ac:dyDescent="0.25">
      <c r="A473" s="100"/>
      <c r="B473" s="101"/>
      <c r="C473" s="101"/>
    </row>
    <row r="474" spans="1:3" x14ac:dyDescent="0.25">
      <c r="A474" s="100"/>
      <c r="B474" s="101"/>
      <c r="C474" s="101"/>
    </row>
    <row r="475" spans="1:3" x14ac:dyDescent="0.25">
      <c r="A475" s="100"/>
      <c r="B475" s="101"/>
      <c r="C475" s="101"/>
    </row>
    <row r="476" spans="1:3" x14ac:dyDescent="0.25">
      <c r="A476" s="100"/>
      <c r="B476" s="101"/>
      <c r="C476" s="101"/>
    </row>
    <row r="477" spans="1:3" x14ac:dyDescent="0.25">
      <c r="A477" s="100"/>
      <c r="B477" s="101"/>
      <c r="C477" s="101"/>
    </row>
    <row r="478" spans="1:3" x14ac:dyDescent="0.25">
      <c r="A478" s="100"/>
      <c r="B478" s="101"/>
      <c r="C478" s="101"/>
    </row>
    <row r="479" spans="1:3" x14ac:dyDescent="0.25">
      <c r="A479" s="100"/>
      <c r="B479" s="101"/>
      <c r="C479" s="101"/>
    </row>
    <row r="480" spans="1:3" x14ac:dyDescent="0.25">
      <c r="A480" s="100"/>
      <c r="B480" s="101"/>
      <c r="C480" s="101"/>
    </row>
    <row r="481" spans="1:3" x14ac:dyDescent="0.25">
      <c r="A481" s="100"/>
      <c r="B481" s="101"/>
      <c r="C481" s="101"/>
    </row>
    <row r="482" spans="1:3" x14ac:dyDescent="0.25">
      <c r="A482" s="100"/>
      <c r="B482" s="101"/>
      <c r="C482" s="101"/>
    </row>
    <row r="483" spans="1:3" x14ac:dyDescent="0.25">
      <c r="A483" s="100"/>
      <c r="B483" s="101"/>
      <c r="C483" s="101"/>
    </row>
    <row r="484" spans="1:3" x14ac:dyDescent="0.25">
      <c r="A484" s="100"/>
      <c r="B484" s="101"/>
      <c r="C484" s="101"/>
    </row>
    <row r="485" spans="1:3" x14ac:dyDescent="0.25">
      <c r="A485" s="100"/>
      <c r="B485" s="101"/>
      <c r="C485" s="101"/>
    </row>
    <row r="486" spans="1:3" x14ac:dyDescent="0.25">
      <c r="A486" s="100"/>
      <c r="B486" s="101"/>
      <c r="C486" s="101"/>
    </row>
    <row r="487" spans="1:3" x14ac:dyDescent="0.25">
      <c r="A487" s="100"/>
      <c r="B487" s="101"/>
      <c r="C487" s="101"/>
    </row>
    <row r="488" spans="1:3" x14ac:dyDescent="0.25">
      <c r="A488" s="100"/>
      <c r="B488" s="101"/>
      <c r="C488" s="101"/>
    </row>
    <row r="489" spans="1:3" x14ac:dyDescent="0.25">
      <c r="A489" s="100"/>
      <c r="B489" s="101"/>
      <c r="C489" s="101"/>
    </row>
    <row r="490" spans="1:3" x14ac:dyDescent="0.25">
      <c r="A490" s="100"/>
      <c r="B490" s="101"/>
      <c r="C490" s="101"/>
    </row>
    <row r="491" spans="1:3" x14ac:dyDescent="0.25">
      <c r="A491" s="100"/>
      <c r="B491" s="101"/>
      <c r="C491" s="101"/>
    </row>
    <row r="492" spans="1:3" x14ac:dyDescent="0.25">
      <c r="A492" s="100"/>
      <c r="B492" s="101"/>
      <c r="C492" s="101"/>
    </row>
    <row r="493" spans="1:3" x14ac:dyDescent="0.25">
      <c r="A493" s="100"/>
      <c r="B493" s="101"/>
      <c r="C493" s="101"/>
    </row>
    <row r="494" spans="1:3" x14ac:dyDescent="0.25">
      <c r="A494" s="100"/>
      <c r="B494" s="101"/>
      <c r="C494" s="101"/>
    </row>
    <row r="495" spans="1:3" x14ac:dyDescent="0.25">
      <c r="A495" s="100"/>
      <c r="B495" s="101"/>
      <c r="C495" s="101"/>
    </row>
    <row r="496" spans="1:3" x14ac:dyDescent="0.25">
      <c r="A496" s="100"/>
      <c r="B496" s="101"/>
      <c r="C496" s="101"/>
    </row>
    <row r="497" spans="1:3" x14ac:dyDescent="0.25">
      <c r="A497" s="100"/>
      <c r="B497" s="101"/>
      <c r="C497" s="101"/>
    </row>
    <row r="498" spans="1:3" x14ac:dyDescent="0.25">
      <c r="A498" s="100"/>
      <c r="B498" s="101"/>
      <c r="C498" s="101"/>
    </row>
    <row r="499" spans="1:3" x14ac:dyDescent="0.25">
      <c r="A499" s="100"/>
      <c r="B499" s="101"/>
      <c r="C499" s="101"/>
    </row>
    <row r="500" spans="1:3" x14ac:dyDescent="0.25">
      <c r="A500" s="100"/>
      <c r="B500" s="101"/>
      <c r="C500" s="101"/>
    </row>
    <row r="501" spans="1:3" x14ac:dyDescent="0.25">
      <c r="A501" s="100"/>
      <c r="B501" s="101"/>
      <c r="C501" s="101"/>
    </row>
    <row r="502" spans="1:3" x14ac:dyDescent="0.25">
      <c r="A502" s="100"/>
      <c r="B502" s="101"/>
      <c r="C502" s="101"/>
    </row>
    <row r="503" spans="1:3" x14ac:dyDescent="0.25">
      <c r="A503" s="100"/>
      <c r="B503" s="101"/>
      <c r="C503" s="101"/>
    </row>
    <row r="504" spans="1:3" x14ac:dyDescent="0.25">
      <c r="A504" s="100"/>
      <c r="B504" s="101"/>
      <c r="C504" s="101"/>
    </row>
    <row r="505" spans="1:3" x14ac:dyDescent="0.25">
      <c r="A505" s="100"/>
      <c r="B505" s="101"/>
      <c r="C505" s="101"/>
    </row>
    <row r="506" spans="1:3" x14ac:dyDescent="0.25">
      <c r="A506" s="100"/>
      <c r="B506" s="101"/>
      <c r="C506" s="101"/>
    </row>
    <row r="507" spans="1:3" x14ac:dyDescent="0.25">
      <c r="A507" s="100"/>
      <c r="B507" s="101"/>
      <c r="C507" s="101"/>
    </row>
    <row r="508" spans="1:3" x14ac:dyDescent="0.25">
      <c r="A508" s="100"/>
      <c r="B508" s="101"/>
      <c r="C508" s="101"/>
    </row>
    <row r="509" spans="1:3" x14ac:dyDescent="0.25">
      <c r="A509" s="100"/>
      <c r="B509" s="101"/>
      <c r="C509" s="101"/>
    </row>
    <row r="510" spans="1:3" x14ac:dyDescent="0.25">
      <c r="A510" s="100"/>
      <c r="B510" s="101"/>
      <c r="C510" s="101"/>
    </row>
    <row r="511" spans="1:3" x14ac:dyDescent="0.25">
      <c r="A511" s="100"/>
      <c r="B511" s="101"/>
      <c r="C511" s="101"/>
    </row>
    <row r="512" spans="1:3" x14ac:dyDescent="0.25">
      <c r="A512" s="100"/>
      <c r="B512" s="101"/>
      <c r="C512" s="101"/>
    </row>
    <row r="513" spans="1:3" x14ac:dyDescent="0.25">
      <c r="A513" s="100"/>
      <c r="B513" s="101"/>
      <c r="C513" s="101"/>
    </row>
    <row r="514" spans="1:3" x14ac:dyDescent="0.25">
      <c r="A514" s="100"/>
      <c r="B514" s="101"/>
      <c r="C514" s="101"/>
    </row>
    <row r="515" spans="1:3" x14ac:dyDescent="0.25">
      <c r="A515" s="100"/>
      <c r="B515" s="101"/>
      <c r="C515" s="101"/>
    </row>
    <row r="516" spans="1:3" x14ac:dyDescent="0.25">
      <c r="A516" s="100"/>
      <c r="B516" s="101"/>
      <c r="C516" s="101"/>
    </row>
    <row r="517" spans="1:3" x14ac:dyDescent="0.25">
      <c r="A517" s="100"/>
      <c r="B517" s="101"/>
      <c r="C517" s="101"/>
    </row>
    <row r="518" spans="1:3" x14ac:dyDescent="0.25">
      <c r="A518" s="100"/>
      <c r="B518" s="101"/>
      <c r="C518" s="101"/>
    </row>
    <row r="519" spans="1:3" x14ac:dyDescent="0.25">
      <c r="A519" s="100"/>
      <c r="B519" s="101"/>
      <c r="C519" s="101"/>
    </row>
    <row r="520" spans="1:3" x14ac:dyDescent="0.25">
      <c r="A520" s="100"/>
      <c r="B520" s="101"/>
      <c r="C520" s="101"/>
    </row>
    <row r="521" spans="1:3" x14ac:dyDescent="0.25">
      <c r="A521" s="100"/>
      <c r="B521" s="101"/>
      <c r="C521" s="101"/>
    </row>
    <row r="522" spans="1:3" x14ac:dyDescent="0.25">
      <c r="A522" s="100"/>
      <c r="B522" s="101"/>
      <c r="C522" s="101"/>
    </row>
    <row r="523" spans="1:3" x14ac:dyDescent="0.25">
      <c r="A523" s="100"/>
      <c r="B523" s="101"/>
      <c r="C523" s="101"/>
    </row>
    <row r="524" spans="1:3" x14ac:dyDescent="0.25">
      <c r="A524" s="100"/>
      <c r="B524" s="101"/>
      <c r="C524" s="101"/>
    </row>
    <row r="525" spans="1:3" x14ac:dyDescent="0.25">
      <c r="A525" s="100"/>
      <c r="B525" s="101"/>
      <c r="C525" s="101"/>
    </row>
    <row r="526" spans="1:3" x14ac:dyDescent="0.25">
      <c r="A526" s="100"/>
      <c r="B526" s="101"/>
      <c r="C526" s="101"/>
    </row>
    <row r="527" spans="1:3" x14ac:dyDescent="0.25">
      <c r="A527" s="100"/>
      <c r="B527" s="101"/>
      <c r="C527" s="101"/>
    </row>
    <row r="528" spans="1:3" x14ac:dyDescent="0.25">
      <c r="A528" s="100"/>
      <c r="B528" s="101"/>
      <c r="C528" s="101"/>
    </row>
    <row r="529" spans="1:3" x14ac:dyDescent="0.25">
      <c r="A529" s="100"/>
      <c r="B529" s="101"/>
      <c r="C529" s="101"/>
    </row>
    <row r="530" spans="1:3" x14ac:dyDescent="0.25">
      <c r="A530" s="100"/>
      <c r="B530" s="101"/>
      <c r="C530" s="101"/>
    </row>
    <row r="531" spans="1:3" x14ac:dyDescent="0.25">
      <c r="A531" s="100"/>
      <c r="B531" s="101"/>
      <c r="C531" s="101"/>
    </row>
    <row r="532" spans="1:3" x14ac:dyDescent="0.25">
      <c r="A532" s="100"/>
      <c r="B532" s="101"/>
      <c r="C532" s="101"/>
    </row>
    <row r="533" spans="1:3" x14ac:dyDescent="0.25">
      <c r="A533" s="100"/>
      <c r="B533" s="101"/>
      <c r="C533" s="101"/>
    </row>
    <row r="534" spans="1:3" x14ac:dyDescent="0.25">
      <c r="A534" s="100"/>
      <c r="B534" s="101"/>
      <c r="C534" s="101"/>
    </row>
    <row r="535" spans="1:3" x14ac:dyDescent="0.25">
      <c r="A535" s="100"/>
      <c r="B535" s="101"/>
      <c r="C535" s="101"/>
    </row>
    <row r="536" spans="1:3" x14ac:dyDescent="0.25">
      <c r="A536" s="100"/>
      <c r="B536" s="101"/>
      <c r="C536" s="101"/>
    </row>
    <row r="537" spans="1:3" x14ac:dyDescent="0.25">
      <c r="A537" s="100"/>
      <c r="B537" s="101"/>
      <c r="C537" s="101"/>
    </row>
    <row r="538" spans="1:3" x14ac:dyDescent="0.25">
      <c r="A538" s="100"/>
      <c r="B538" s="101"/>
      <c r="C538" s="101"/>
    </row>
    <row r="539" spans="1:3" x14ac:dyDescent="0.25">
      <c r="A539" s="100"/>
      <c r="B539" s="101"/>
      <c r="C539" s="101"/>
    </row>
    <row r="540" spans="1:3" x14ac:dyDescent="0.25">
      <c r="A540" s="100"/>
      <c r="B540" s="101"/>
      <c r="C540" s="101"/>
    </row>
    <row r="541" spans="1:3" x14ac:dyDescent="0.25">
      <c r="A541" s="100"/>
      <c r="B541" s="101"/>
      <c r="C541" s="101"/>
    </row>
    <row r="542" spans="1:3" x14ac:dyDescent="0.25">
      <c r="A542" s="100"/>
      <c r="B542" s="101"/>
      <c r="C542" s="101"/>
    </row>
    <row r="543" spans="1:3" x14ac:dyDescent="0.25">
      <c r="A543" s="100"/>
      <c r="B543" s="101"/>
      <c r="C543" s="101"/>
    </row>
    <row r="544" spans="1:3" x14ac:dyDescent="0.25">
      <c r="A544" s="100"/>
      <c r="B544" s="101"/>
      <c r="C544" s="101"/>
    </row>
    <row r="545" spans="1:3" x14ac:dyDescent="0.25">
      <c r="A545" s="100"/>
      <c r="B545" s="101"/>
      <c r="C545" s="101"/>
    </row>
    <row r="546" spans="1:3" x14ac:dyDescent="0.25">
      <c r="A546" s="100"/>
      <c r="B546" s="101"/>
      <c r="C546" s="101"/>
    </row>
    <row r="547" spans="1:3" x14ac:dyDescent="0.25">
      <c r="A547" s="100"/>
      <c r="B547" s="101"/>
      <c r="C547" s="101"/>
    </row>
    <row r="548" spans="1:3" x14ac:dyDescent="0.25">
      <c r="A548" s="100"/>
      <c r="B548" s="101"/>
      <c r="C548" s="101"/>
    </row>
    <row r="549" spans="1:3" x14ac:dyDescent="0.25">
      <c r="A549" s="100"/>
      <c r="B549" s="101"/>
      <c r="C549" s="101"/>
    </row>
    <row r="550" spans="1:3" x14ac:dyDescent="0.25">
      <c r="A550" s="100"/>
      <c r="B550" s="101"/>
      <c r="C550" s="101"/>
    </row>
    <row r="551" spans="1:3" x14ac:dyDescent="0.25">
      <c r="A551" s="100"/>
      <c r="B551" s="101"/>
      <c r="C551" s="101"/>
    </row>
    <row r="552" spans="1:3" x14ac:dyDescent="0.25">
      <c r="A552" s="100"/>
      <c r="B552" s="101"/>
      <c r="C552" s="101"/>
    </row>
    <row r="553" spans="1:3" x14ac:dyDescent="0.25">
      <c r="A553" s="100"/>
      <c r="B553" s="101"/>
      <c r="C553" s="101"/>
    </row>
    <row r="554" spans="1:3" x14ac:dyDescent="0.25">
      <c r="A554" s="100"/>
      <c r="B554" s="101"/>
      <c r="C554" s="101"/>
    </row>
    <row r="555" spans="1:3" x14ac:dyDescent="0.25">
      <c r="A555" s="100"/>
      <c r="B555" s="101"/>
      <c r="C555" s="101"/>
    </row>
    <row r="556" spans="1:3" x14ac:dyDescent="0.25">
      <c r="A556" s="100"/>
      <c r="B556" s="101"/>
      <c r="C556" s="101"/>
    </row>
    <row r="557" spans="1:3" x14ac:dyDescent="0.25">
      <c r="A557" s="100"/>
      <c r="B557" s="101"/>
      <c r="C557" s="101"/>
    </row>
    <row r="558" spans="1:3" x14ac:dyDescent="0.25">
      <c r="A558" s="100"/>
      <c r="B558" s="101"/>
      <c r="C558" s="101"/>
    </row>
    <row r="559" spans="1:3" x14ac:dyDescent="0.25">
      <c r="A559" s="100"/>
      <c r="B559" s="101"/>
      <c r="C559" s="101"/>
    </row>
    <row r="560" spans="1:3" x14ac:dyDescent="0.25">
      <c r="A560" s="100"/>
      <c r="B560" s="101"/>
      <c r="C560" s="101"/>
    </row>
    <row r="561" spans="1:3" x14ac:dyDescent="0.25">
      <c r="A561" s="100"/>
      <c r="B561" s="101"/>
      <c r="C561" s="101"/>
    </row>
    <row r="562" spans="1:3" x14ac:dyDescent="0.25">
      <c r="A562" s="100"/>
      <c r="B562" s="101"/>
      <c r="C562" s="101"/>
    </row>
    <row r="563" spans="1:3" x14ac:dyDescent="0.25">
      <c r="A563" s="100"/>
      <c r="B563" s="101"/>
      <c r="C563" s="101"/>
    </row>
    <row r="564" spans="1:3" x14ac:dyDescent="0.25">
      <c r="A564" s="100"/>
      <c r="B564" s="101"/>
      <c r="C564" s="101"/>
    </row>
    <row r="565" spans="1:3" x14ac:dyDescent="0.25">
      <c r="A565" s="100"/>
      <c r="B565" s="101"/>
      <c r="C565" s="101"/>
    </row>
    <row r="566" spans="1:3" x14ac:dyDescent="0.25">
      <c r="A566" s="100"/>
      <c r="B566" s="101"/>
      <c r="C566" s="101"/>
    </row>
    <row r="567" spans="1:3" x14ac:dyDescent="0.25">
      <c r="A567" s="100"/>
      <c r="B567" s="101"/>
      <c r="C567" s="101"/>
    </row>
    <row r="568" spans="1:3" x14ac:dyDescent="0.25">
      <c r="A568" s="100"/>
      <c r="B568" s="101"/>
      <c r="C568" s="101"/>
    </row>
    <row r="569" spans="1:3" x14ac:dyDescent="0.25">
      <c r="A569" s="100"/>
      <c r="B569" s="101"/>
      <c r="C569" s="101"/>
    </row>
    <row r="570" spans="1:3" x14ac:dyDescent="0.25">
      <c r="A570" s="100"/>
      <c r="B570" s="101"/>
      <c r="C570" s="101"/>
    </row>
    <row r="571" spans="1:3" x14ac:dyDescent="0.25">
      <c r="A571" s="100"/>
      <c r="B571" s="101"/>
      <c r="C571" s="101"/>
    </row>
    <row r="572" spans="1:3" x14ac:dyDescent="0.25">
      <c r="A572" s="100"/>
      <c r="B572" s="101"/>
      <c r="C572" s="101"/>
    </row>
    <row r="573" spans="1:3" x14ac:dyDescent="0.25">
      <c r="A573" s="100"/>
      <c r="B573" s="101"/>
      <c r="C573" s="101"/>
    </row>
    <row r="574" spans="1:3" x14ac:dyDescent="0.25">
      <c r="A574" s="100"/>
      <c r="B574" s="101"/>
      <c r="C574" s="101"/>
    </row>
    <row r="575" spans="1:3" x14ac:dyDescent="0.25">
      <c r="A575" s="100"/>
      <c r="B575" s="101"/>
      <c r="C575" s="101"/>
    </row>
    <row r="576" spans="1:3" x14ac:dyDescent="0.25">
      <c r="A576" s="100"/>
      <c r="B576" s="101"/>
      <c r="C576" s="101"/>
    </row>
    <row r="577" spans="1:3" x14ac:dyDescent="0.25">
      <c r="A577" s="100"/>
      <c r="B577" s="101"/>
      <c r="C577" s="101"/>
    </row>
    <row r="578" spans="1:3" x14ac:dyDescent="0.25">
      <c r="A578" s="100"/>
      <c r="B578" s="101"/>
      <c r="C578" s="101"/>
    </row>
    <row r="579" spans="1:3" x14ac:dyDescent="0.25">
      <c r="A579" s="100"/>
      <c r="B579" s="101"/>
      <c r="C579" s="101"/>
    </row>
    <row r="580" spans="1:3" x14ac:dyDescent="0.25">
      <c r="A580" s="100"/>
      <c r="B580" s="101"/>
      <c r="C580" s="101"/>
    </row>
    <row r="581" spans="1:3" x14ac:dyDescent="0.25">
      <c r="A581" s="100"/>
      <c r="B581" s="101"/>
      <c r="C581" s="101"/>
    </row>
    <row r="582" spans="1:3" x14ac:dyDescent="0.25">
      <c r="A582" s="100"/>
      <c r="B582" s="101"/>
      <c r="C582" s="101"/>
    </row>
    <row r="583" spans="1:3" x14ac:dyDescent="0.25">
      <c r="A583" s="100"/>
      <c r="B583" s="101"/>
      <c r="C583" s="101"/>
    </row>
    <row r="584" spans="1:3" x14ac:dyDescent="0.25">
      <c r="A584" s="100"/>
      <c r="B584" s="101"/>
      <c r="C584" s="101"/>
    </row>
    <row r="585" spans="1:3" x14ac:dyDescent="0.25">
      <c r="A585" s="100"/>
      <c r="B585" s="101"/>
      <c r="C585" s="101"/>
    </row>
    <row r="586" spans="1:3" x14ac:dyDescent="0.25">
      <c r="A586" s="100"/>
      <c r="B586" s="101"/>
      <c r="C586" s="101"/>
    </row>
    <row r="587" spans="1:3" x14ac:dyDescent="0.25">
      <c r="A587" s="100"/>
      <c r="B587" s="101"/>
      <c r="C587" s="101"/>
    </row>
    <row r="588" spans="1:3" x14ac:dyDescent="0.25">
      <c r="A588" s="100"/>
      <c r="B588" s="101"/>
      <c r="C588" s="101"/>
    </row>
    <row r="589" spans="1:3" x14ac:dyDescent="0.25">
      <c r="A589" s="100"/>
      <c r="B589" s="101"/>
      <c r="C589" s="101"/>
    </row>
    <row r="590" spans="1:3" x14ac:dyDescent="0.25">
      <c r="A590" s="100"/>
      <c r="B590" s="101"/>
      <c r="C590" s="101"/>
    </row>
    <row r="591" spans="1:3" x14ac:dyDescent="0.25">
      <c r="A591" s="100"/>
      <c r="B591" s="101"/>
      <c r="C591" s="101"/>
    </row>
    <row r="592" spans="1:3" x14ac:dyDescent="0.25">
      <c r="A592" s="100"/>
      <c r="B592" s="101"/>
      <c r="C592" s="101"/>
    </row>
    <row r="593" spans="1:3" x14ac:dyDescent="0.25">
      <c r="A593" s="100"/>
      <c r="B593" s="101"/>
      <c r="C593" s="101"/>
    </row>
    <row r="594" spans="1:3" x14ac:dyDescent="0.25">
      <c r="A594" s="100"/>
      <c r="B594" s="101"/>
      <c r="C594" s="101"/>
    </row>
    <row r="595" spans="1:3" x14ac:dyDescent="0.25">
      <c r="A595" s="100"/>
      <c r="B595" s="101"/>
      <c r="C595" s="101"/>
    </row>
    <row r="596" spans="1:3" x14ac:dyDescent="0.25">
      <c r="A596" s="100"/>
      <c r="B596" s="101"/>
      <c r="C596" s="101"/>
    </row>
    <row r="597" spans="1:3" x14ac:dyDescent="0.25">
      <c r="A597" s="100"/>
      <c r="B597" s="101"/>
      <c r="C597" s="101"/>
    </row>
    <row r="598" spans="1:3" x14ac:dyDescent="0.25">
      <c r="A598" s="100"/>
      <c r="B598" s="101"/>
      <c r="C598" s="101"/>
    </row>
    <row r="599" spans="1:3" x14ac:dyDescent="0.25">
      <c r="A599" s="100"/>
      <c r="B599" s="101"/>
      <c r="C599" s="101"/>
    </row>
    <row r="600" spans="1:3" x14ac:dyDescent="0.25">
      <c r="A600" s="100"/>
      <c r="B600" s="101"/>
      <c r="C600" s="101"/>
    </row>
    <row r="601" spans="1:3" x14ac:dyDescent="0.25">
      <c r="A601" s="100"/>
      <c r="B601" s="101"/>
      <c r="C601" s="101"/>
    </row>
    <row r="602" spans="1:3" x14ac:dyDescent="0.25">
      <c r="A602" s="100"/>
      <c r="B602" s="101"/>
      <c r="C602" s="101"/>
    </row>
    <row r="603" spans="1:3" x14ac:dyDescent="0.25">
      <c r="A603" s="100"/>
      <c r="B603" s="101"/>
      <c r="C603" s="101"/>
    </row>
    <row r="604" spans="1:3" x14ac:dyDescent="0.25">
      <c r="A604" s="100"/>
      <c r="B604" s="101"/>
      <c r="C604" s="101"/>
    </row>
    <row r="605" spans="1:3" x14ac:dyDescent="0.25">
      <c r="A605" s="100"/>
      <c r="B605" s="101"/>
      <c r="C605" s="101"/>
    </row>
    <row r="606" spans="1:3" x14ac:dyDescent="0.25">
      <c r="A606" s="100"/>
      <c r="B606" s="101"/>
      <c r="C606" s="101"/>
    </row>
    <row r="607" spans="1:3" x14ac:dyDescent="0.25">
      <c r="A607" s="100"/>
      <c r="B607" s="101"/>
      <c r="C607" s="101"/>
    </row>
    <row r="608" spans="1:3" x14ac:dyDescent="0.25">
      <c r="A608" s="100"/>
      <c r="B608" s="101"/>
      <c r="C608" s="101"/>
    </row>
    <row r="609" spans="1:3" x14ac:dyDescent="0.25">
      <c r="A609" s="100"/>
      <c r="B609" s="101"/>
      <c r="C609" s="101"/>
    </row>
    <row r="610" spans="1:3" x14ac:dyDescent="0.25">
      <c r="A610" s="100"/>
      <c r="B610" s="101"/>
      <c r="C610" s="101"/>
    </row>
    <row r="611" spans="1:3" x14ac:dyDescent="0.25">
      <c r="A611" s="100"/>
      <c r="B611" s="101"/>
      <c r="C611" s="101"/>
    </row>
    <row r="612" spans="1:3" x14ac:dyDescent="0.25">
      <c r="A612" s="100"/>
      <c r="B612" s="101"/>
      <c r="C612" s="101"/>
    </row>
    <row r="613" spans="1:3" x14ac:dyDescent="0.25">
      <c r="A613" s="100"/>
      <c r="B613" s="101"/>
      <c r="C613" s="101"/>
    </row>
    <row r="614" spans="1:3" x14ac:dyDescent="0.25">
      <c r="A614" s="100"/>
      <c r="B614" s="101"/>
      <c r="C614" s="101"/>
    </row>
    <row r="615" spans="1:3" x14ac:dyDescent="0.25">
      <c r="A615" s="100"/>
      <c r="B615" s="101"/>
      <c r="C615" s="101"/>
    </row>
    <row r="616" spans="1:3" x14ac:dyDescent="0.25">
      <c r="A616" s="100"/>
      <c r="B616" s="101"/>
      <c r="C616" s="101"/>
    </row>
    <row r="617" spans="1:3" x14ac:dyDescent="0.25">
      <c r="A617" s="100"/>
      <c r="B617" s="101"/>
      <c r="C617" s="101"/>
    </row>
    <row r="618" spans="1:3" x14ac:dyDescent="0.25">
      <c r="A618" s="100"/>
      <c r="B618" s="101"/>
      <c r="C618" s="101"/>
    </row>
    <row r="619" spans="1:3" x14ac:dyDescent="0.25">
      <c r="A619" s="100"/>
      <c r="B619" s="101"/>
      <c r="C619" s="101"/>
    </row>
    <row r="620" spans="1:3" x14ac:dyDescent="0.25">
      <c r="A620" s="100"/>
      <c r="B620" s="101"/>
      <c r="C620" s="101"/>
    </row>
    <row r="621" spans="1:3" x14ac:dyDescent="0.25">
      <c r="A621" s="100"/>
      <c r="B621" s="101"/>
      <c r="C621" s="101"/>
    </row>
    <row r="622" spans="1:3" x14ac:dyDescent="0.25">
      <c r="A622" s="100"/>
      <c r="B622" s="101"/>
      <c r="C622" s="101"/>
    </row>
    <row r="623" spans="1:3" x14ac:dyDescent="0.25">
      <c r="A623" s="100"/>
      <c r="B623" s="101"/>
      <c r="C623" s="101"/>
    </row>
    <row r="624" spans="1:3" x14ac:dyDescent="0.25">
      <c r="A624" s="100"/>
      <c r="B624" s="101"/>
      <c r="C624" s="101"/>
    </row>
    <row r="625" spans="1:3" x14ac:dyDescent="0.25">
      <c r="A625" s="100"/>
      <c r="B625" s="101"/>
      <c r="C625" s="101"/>
    </row>
    <row r="626" spans="1:3" x14ac:dyDescent="0.25">
      <c r="A626" s="100"/>
      <c r="B626" s="101"/>
      <c r="C626" s="101"/>
    </row>
    <row r="627" spans="1:3" x14ac:dyDescent="0.25">
      <c r="A627" s="100"/>
      <c r="B627" s="101"/>
      <c r="C627" s="101"/>
    </row>
    <row r="628" spans="1:3" x14ac:dyDescent="0.25">
      <c r="A628" s="100"/>
      <c r="B628" s="101"/>
      <c r="C628" s="101"/>
    </row>
    <row r="629" spans="1:3" x14ac:dyDescent="0.25">
      <c r="A629" s="100"/>
      <c r="B629" s="101"/>
      <c r="C629" s="101"/>
    </row>
    <row r="630" spans="1:3" x14ac:dyDescent="0.25">
      <c r="A630" s="100"/>
      <c r="B630" s="101"/>
      <c r="C630" s="101"/>
    </row>
    <row r="631" spans="1:3" x14ac:dyDescent="0.25">
      <c r="A631" s="100"/>
      <c r="B631" s="101"/>
      <c r="C631" s="101"/>
    </row>
    <row r="632" spans="1:3" x14ac:dyDescent="0.25">
      <c r="A632" s="100"/>
      <c r="B632" s="101"/>
      <c r="C632" s="101"/>
    </row>
    <row r="633" spans="1:3" x14ac:dyDescent="0.25">
      <c r="A633" s="100"/>
      <c r="B633" s="101"/>
      <c r="C633" s="101"/>
    </row>
    <row r="634" spans="1:3" x14ac:dyDescent="0.25">
      <c r="A634" s="100"/>
      <c r="B634" s="101"/>
      <c r="C634" s="101"/>
    </row>
    <row r="635" spans="1:3" x14ac:dyDescent="0.25">
      <c r="A635" s="100"/>
      <c r="B635" s="101"/>
      <c r="C635" s="101"/>
    </row>
    <row r="636" spans="1:3" x14ac:dyDescent="0.25">
      <c r="A636" s="100"/>
      <c r="B636" s="101"/>
      <c r="C636" s="101"/>
    </row>
    <row r="637" spans="1:3" x14ac:dyDescent="0.25">
      <c r="A637" s="100"/>
      <c r="B637" s="101"/>
      <c r="C637" s="101"/>
    </row>
    <row r="638" spans="1:3" x14ac:dyDescent="0.25">
      <c r="A638" s="100"/>
      <c r="B638" s="101"/>
      <c r="C638" s="101"/>
    </row>
    <row r="639" spans="1:3" x14ac:dyDescent="0.25">
      <c r="A639" s="100"/>
      <c r="B639" s="101"/>
      <c r="C639" s="101"/>
    </row>
    <row r="640" spans="1:3" x14ac:dyDescent="0.25">
      <c r="A640" s="100"/>
      <c r="B640" s="101"/>
      <c r="C640" s="101"/>
    </row>
    <row r="641" spans="1:3" x14ac:dyDescent="0.25">
      <c r="A641" s="100"/>
      <c r="B641" s="101"/>
      <c r="C641" s="101"/>
    </row>
    <row r="642" spans="1:3" x14ac:dyDescent="0.25">
      <c r="A642" s="100"/>
      <c r="B642" s="101"/>
      <c r="C642" s="101"/>
    </row>
    <row r="643" spans="1:3" x14ac:dyDescent="0.25">
      <c r="A643" s="100"/>
      <c r="B643" s="101"/>
      <c r="C643" s="101"/>
    </row>
    <row r="644" spans="1:3" x14ac:dyDescent="0.25">
      <c r="A644" s="100"/>
      <c r="B644" s="101"/>
      <c r="C644" s="101"/>
    </row>
    <row r="645" spans="1:3" x14ac:dyDescent="0.25">
      <c r="A645" s="100"/>
      <c r="B645" s="101"/>
      <c r="C645" s="101"/>
    </row>
    <row r="646" spans="1:3" x14ac:dyDescent="0.25">
      <c r="A646" s="100"/>
      <c r="B646" s="101"/>
      <c r="C646" s="101"/>
    </row>
    <row r="647" spans="1:3" x14ac:dyDescent="0.25">
      <c r="A647" s="100"/>
      <c r="B647" s="101"/>
      <c r="C647" s="101"/>
    </row>
    <row r="648" spans="1:3" x14ac:dyDescent="0.25">
      <c r="A648" s="100"/>
      <c r="B648" s="101"/>
      <c r="C648" s="101"/>
    </row>
    <row r="649" spans="1:3" x14ac:dyDescent="0.25">
      <c r="A649" s="100"/>
      <c r="B649" s="101"/>
      <c r="C649" s="101"/>
    </row>
    <row r="650" spans="1:3" x14ac:dyDescent="0.25">
      <c r="A650" s="100"/>
      <c r="B650" s="101"/>
      <c r="C650" s="101"/>
    </row>
    <row r="651" spans="1:3" x14ac:dyDescent="0.25">
      <c r="A651" s="100"/>
      <c r="B651" s="101"/>
      <c r="C651" s="101"/>
    </row>
    <row r="652" spans="1:3" x14ac:dyDescent="0.25">
      <c r="A652" s="100"/>
      <c r="B652" s="101"/>
      <c r="C652" s="101"/>
    </row>
    <row r="653" spans="1:3" x14ac:dyDescent="0.25">
      <c r="A653" s="100"/>
      <c r="B653" s="101"/>
      <c r="C653" s="101"/>
    </row>
    <row r="654" spans="1:3" x14ac:dyDescent="0.25">
      <c r="A654" s="100"/>
      <c r="B654" s="101"/>
      <c r="C654" s="101"/>
    </row>
    <row r="655" spans="1:3" x14ac:dyDescent="0.25">
      <c r="A655" s="100"/>
      <c r="B655" s="101"/>
      <c r="C655" s="101"/>
    </row>
    <row r="656" spans="1:3" x14ac:dyDescent="0.25">
      <c r="A656" s="100"/>
      <c r="B656" s="101"/>
      <c r="C656" s="101"/>
    </row>
    <row r="657" spans="1:3" x14ac:dyDescent="0.25">
      <c r="A657" s="100"/>
      <c r="B657" s="101"/>
      <c r="C657" s="101"/>
    </row>
    <row r="658" spans="1:3" x14ac:dyDescent="0.25">
      <c r="A658" s="100"/>
      <c r="B658" s="101"/>
      <c r="C658" s="101"/>
    </row>
    <row r="659" spans="1:3" x14ac:dyDescent="0.25">
      <c r="A659" s="100"/>
      <c r="B659" s="101"/>
      <c r="C659" s="101"/>
    </row>
    <row r="660" spans="1:3" x14ac:dyDescent="0.25">
      <c r="A660" s="100"/>
      <c r="B660" s="101"/>
      <c r="C660" s="101"/>
    </row>
    <row r="661" spans="1:3" x14ac:dyDescent="0.25">
      <c r="A661" s="100"/>
      <c r="B661" s="101"/>
      <c r="C661" s="101"/>
    </row>
    <row r="662" spans="1:3" x14ac:dyDescent="0.25">
      <c r="A662" s="100"/>
      <c r="B662" s="101"/>
      <c r="C662" s="101"/>
    </row>
    <row r="663" spans="1:3" x14ac:dyDescent="0.25">
      <c r="A663" s="100"/>
      <c r="B663" s="101"/>
      <c r="C663" s="101"/>
    </row>
    <row r="664" spans="1:3" x14ac:dyDescent="0.25">
      <c r="A664" s="100"/>
      <c r="B664" s="101"/>
      <c r="C664" s="101"/>
    </row>
    <row r="665" spans="1:3" x14ac:dyDescent="0.25">
      <c r="A665" s="100"/>
      <c r="B665" s="101"/>
      <c r="C665" s="101"/>
    </row>
    <row r="666" spans="1:3" x14ac:dyDescent="0.25">
      <c r="A666" s="100"/>
      <c r="B666" s="101"/>
      <c r="C666" s="101"/>
    </row>
    <row r="667" spans="1:3" x14ac:dyDescent="0.25">
      <c r="A667" s="100"/>
      <c r="B667" s="101"/>
      <c r="C667" s="101"/>
    </row>
    <row r="668" spans="1:3" x14ac:dyDescent="0.25">
      <c r="A668" s="100"/>
      <c r="B668" s="101"/>
      <c r="C668" s="101"/>
    </row>
    <row r="669" spans="1:3" x14ac:dyDescent="0.25">
      <c r="A669" s="100"/>
      <c r="B669" s="101"/>
      <c r="C669" s="101"/>
    </row>
    <row r="670" spans="1:3" x14ac:dyDescent="0.25">
      <c r="A670" s="100"/>
      <c r="B670" s="101"/>
      <c r="C670" s="101"/>
    </row>
    <row r="671" spans="1:3" x14ac:dyDescent="0.25">
      <c r="A671" s="100"/>
      <c r="B671" s="101"/>
      <c r="C671" s="101"/>
    </row>
    <row r="672" spans="1:3" x14ac:dyDescent="0.25">
      <c r="A672" s="100"/>
      <c r="B672" s="101"/>
      <c r="C672" s="101"/>
    </row>
    <row r="673" spans="1:3" x14ac:dyDescent="0.25">
      <c r="A673" s="100"/>
      <c r="B673" s="101"/>
      <c r="C673" s="101"/>
    </row>
    <row r="674" spans="1:3" x14ac:dyDescent="0.25">
      <c r="A674" s="100"/>
      <c r="B674" s="101"/>
      <c r="C674" s="101"/>
    </row>
    <row r="675" spans="1:3" x14ac:dyDescent="0.25">
      <c r="A675" s="100"/>
      <c r="B675" s="101"/>
      <c r="C675" s="101"/>
    </row>
    <row r="676" spans="1:3" x14ac:dyDescent="0.25">
      <c r="A676" s="100"/>
      <c r="B676" s="101"/>
      <c r="C676" s="101"/>
    </row>
    <row r="677" spans="1:3" x14ac:dyDescent="0.25">
      <c r="A677" s="100"/>
      <c r="B677" s="101"/>
      <c r="C677" s="101"/>
    </row>
    <row r="678" spans="1:3" x14ac:dyDescent="0.25">
      <c r="A678" s="100"/>
      <c r="B678" s="101"/>
      <c r="C678" s="101"/>
    </row>
    <row r="679" spans="1:3" x14ac:dyDescent="0.25">
      <c r="A679" s="100"/>
      <c r="B679" s="101"/>
      <c r="C679" s="101"/>
    </row>
    <row r="680" spans="1:3" x14ac:dyDescent="0.25">
      <c r="A680" s="100"/>
      <c r="B680" s="101"/>
      <c r="C680" s="101"/>
    </row>
    <row r="681" spans="1:3" x14ac:dyDescent="0.25">
      <c r="A681" s="100"/>
      <c r="B681" s="101"/>
      <c r="C681" s="101"/>
    </row>
    <row r="682" spans="1:3" x14ac:dyDescent="0.25">
      <c r="A682" s="100"/>
      <c r="B682" s="101"/>
      <c r="C682" s="101"/>
    </row>
    <row r="683" spans="1:3" x14ac:dyDescent="0.25">
      <c r="A683" s="100"/>
      <c r="B683" s="101"/>
      <c r="C683" s="101"/>
    </row>
  </sheetData>
  <mergeCells count="5">
    <mergeCell ref="E2:G2"/>
    <mergeCell ref="A6:G6"/>
    <mergeCell ref="A7:G7"/>
    <mergeCell ref="A8:G8"/>
    <mergeCell ref="E1:G1"/>
  </mergeCells>
  <pageMargins left="0.7" right="0.7" top="0.75" bottom="0.75" header="0.3" footer="0.3"/>
  <pageSetup paperSize="9" scale="64" fitToHeight="0" orientation="portrait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0"/>
  <sheetViews>
    <sheetView showGridLines="0" view="pageBreakPreview" zoomScaleNormal="100" zoomScaleSheetLayoutView="100" workbookViewId="0">
      <pane ySplit="4" topLeftCell="A23" activePane="bottomLeft" state="frozen"/>
      <selection pane="bottomLeft" activeCell="A23" sqref="A22:XFD23"/>
    </sheetView>
  </sheetViews>
  <sheetFormatPr defaultRowHeight="15" outlineLevelRow="5" x14ac:dyDescent="0.25"/>
  <cols>
    <col min="1" max="1" width="54" style="1" customWidth="1"/>
    <col min="2" max="3" width="7.7109375" style="1" customWidth="1"/>
    <col min="4" max="4" width="10.7109375" style="1" customWidth="1"/>
    <col min="5" max="13" width="9.140625" style="1" hidden="1"/>
    <col min="14" max="14" width="14.7109375" style="1" customWidth="1"/>
    <col min="15" max="31" width="9.140625" style="1" hidden="1"/>
    <col min="32" max="32" width="11.7109375" style="1" customWidth="1"/>
    <col min="33" max="36" width="9.140625" style="1" hidden="1"/>
    <col min="37" max="37" width="14.7109375" style="1" customWidth="1"/>
    <col min="38" max="38" width="10.42578125" style="1" customWidth="1"/>
    <col min="39" max="40" width="9.140625" style="1" hidden="1"/>
    <col min="41" max="41" width="9.140625" style="1" customWidth="1"/>
    <col min="42" max="16384" width="9.140625" style="1"/>
  </cols>
  <sheetData>
    <row r="1" spans="1:41" ht="15.75" x14ac:dyDescent="0.25">
      <c r="A1" s="106" t="s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3"/>
      <c r="AO1" s="2"/>
    </row>
    <row r="2" spans="1:41" x14ac:dyDescent="0.2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2"/>
    </row>
    <row r="3" spans="1:41" x14ac:dyDescent="0.25">
      <c r="A3" s="110" t="s">
        <v>1</v>
      </c>
      <c r="B3" s="110" t="s">
        <v>374</v>
      </c>
      <c r="C3" s="110" t="s">
        <v>375</v>
      </c>
      <c r="D3" s="110" t="s">
        <v>376</v>
      </c>
      <c r="E3" s="110" t="s">
        <v>2</v>
      </c>
      <c r="F3" s="110" t="s">
        <v>2</v>
      </c>
      <c r="G3" s="110" t="s">
        <v>2</v>
      </c>
      <c r="H3" s="110" t="s">
        <v>2</v>
      </c>
      <c r="I3" s="110" t="s">
        <v>2</v>
      </c>
      <c r="J3" s="110" t="s">
        <v>2</v>
      </c>
      <c r="K3" s="110" t="s">
        <v>2</v>
      </c>
      <c r="L3" s="110" t="s">
        <v>2</v>
      </c>
      <c r="M3" s="110" t="s">
        <v>2</v>
      </c>
      <c r="N3" s="110" t="s">
        <v>377</v>
      </c>
      <c r="O3" s="110" t="s">
        <v>2</v>
      </c>
      <c r="P3" s="110" t="s">
        <v>2</v>
      </c>
      <c r="Q3" s="110" t="s">
        <v>2</v>
      </c>
      <c r="R3" s="110" t="s">
        <v>2</v>
      </c>
      <c r="S3" s="110" t="s">
        <v>2</v>
      </c>
      <c r="T3" s="110" t="s">
        <v>2</v>
      </c>
      <c r="U3" s="110" t="s">
        <v>2</v>
      </c>
      <c r="V3" s="110" t="s">
        <v>2</v>
      </c>
      <c r="W3" s="110" t="s">
        <v>2</v>
      </c>
      <c r="X3" s="110" t="s">
        <v>2</v>
      </c>
      <c r="Y3" s="4" t="s">
        <v>2</v>
      </c>
      <c r="Z3" s="110" t="s">
        <v>2</v>
      </c>
      <c r="AA3" s="110" t="s">
        <v>2</v>
      </c>
      <c r="AB3" s="110" t="s">
        <v>2</v>
      </c>
      <c r="AC3" s="110" t="s">
        <v>2</v>
      </c>
      <c r="AD3" s="110" t="s">
        <v>2</v>
      </c>
      <c r="AE3" s="4" t="s">
        <v>2</v>
      </c>
      <c r="AF3" s="110" t="s">
        <v>378</v>
      </c>
      <c r="AG3" s="110" t="s">
        <v>2</v>
      </c>
      <c r="AH3" s="110" t="s">
        <v>2</v>
      </c>
      <c r="AI3" s="4" t="s">
        <v>2</v>
      </c>
      <c r="AJ3" s="110" t="s">
        <v>2</v>
      </c>
      <c r="AK3" s="110" t="s">
        <v>379</v>
      </c>
      <c r="AL3" s="110" t="s">
        <v>380</v>
      </c>
      <c r="AM3" s="110" t="s">
        <v>2</v>
      </c>
      <c r="AN3" s="110" t="s">
        <v>2</v>
      </c>
      <c r="AO3" s="2"/>
    </row>
    <row r="4" spans="1:41" ht="35.2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4"/>
      <c r="Z4" s="111"/>
      <c r="AA4" s="111"/>
      <c r="AB4" s="111"/>
      <c r="AC4" s="111"/>
      <c r="AD4" s="111"/>
      <c r="AE4" s="4"/>
      <c r="AF4" s="111"/>
      <c r="AG4" s="111"/>
      <c r="AH4" s="111"/>
      <c r="AI4" s="4"/>
      <c r="AJ4" s="111"/>
      <c r="AK4" s="111"/>
      <c r="AL4" s="111"/>
      <c r="AM4" s="111"/>
      <c r="AN4" s="111"/>
      <c r="AO4" s="2"/>
    </row>
    <row r="5" spans="1:41" ht="25.5" x14ac:dyDescent="0.25">
      <c r="A5" s="17" t="s">
        <v>3</v>
      </c>
      <c r="B5" s="18" t="s">
        <v>4</v>
      </c>
      <c r="C5" s="18" t="s">
        <v>5</v>
      </c>
      <c r="D5" s="18" t="s">
        <v>6</v>
      </c>
      <c r="E5" s="13" t="s">
        <v>4</v>
      </c>
      <c r="F5" s="13" t="s">
        <v>4</v>
      </c>
      <c r="G5" s="13"/>
      <c r="H5" s="13"/>
      <c r="I5" s="13"/>
      <c r="J5" s="13"/>
      <c r="K5" s="13"/>
      <c r="L5" s="13"/>
      <c r="M5" s="14">
        <v>0</v>
      </c>
      <c r="N5" s="19">
        <v>923469617.61000001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9">
        <v>145020374.36000001</v>
      </c>
      <c r="AG5" s="15">
        <v>0</v>
      </c>
      <c r="AH5" s="15">
        <v>0</v>
      </c>
      <c r="AI5" s="15">
        <v>145020374.36000001</v>
      </c>
      <c r="AJ5" s="15">
        <v>-145020374.36000001</v>
      </c>
      <c r="AK5" s="19">
        <v>778449243.25</v>
      </c>
      <c r="AL5" s="20">
        <v>0.15703859834102854</v>
      </c>
      <c r="AM5" s="5">
        <v>0</v>
      </c>
      <c r="AN5" s="6">
        <v>0</v>
      </c>
      <c r="AO5" s="2"/>
    </row>
    <row r="6" spans="1:41" outlineLevel="1" x14ac:dyDescent="0.25">
      <c r="A6" s="12" t="s">
        <v>7</v>
      </c>
      <c r="B6" s="13" t="s">
        <v>4</v>
      </c>
      <c r="C6" s="13" t="s">
        <v>8</v>
      </c>
      <c r="D6" s="13" t="s">
        <v>6</v>
      </c>
      <c r="E6" s="13" t="s">
        <v>4</v>
      </c>
      <c r="F6" s="13" t="s">
        <v>4</v>
      </c>
      <c r="G6" s="13"/>
      <c r="H6" s="13"/>
      <c r="I6" s="13"/>
      <c r="J6" s="13"/>
      <c r="K6" s="13"/>
      <c r="L6" s="13"/>
      <c r="M6" s="14">
        <v>0</v>
      </c>
      <c r="N6" s="15">
        <v>913187428.61000001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144131729.18000001</v>
      </c>
      <c r="AG6" s="15">
        <v>0</v>
      </c>
      <c r="AH6" s="15">
        <v>0</v>
      </c>
      <c r="AI6" s="15">
        <v>144131729.18000001</v>
      </c>
      <c r="AJ6" s="15">
        <v>-144131729.18000001</v>
      </c>
      <c r="AK6" s="15">
        <v>769055699.42999995</v>
      </c>
      <c r="AL6" s="16">
        <v>0.15783367648784741</v>
      </c>
      <c r="AM6" s="5">
        <v>0</v>
      </c>
      <c r="AN6" s="6">
        <v>0</v>
      </c>
      <c r="AO6" s="2"/>
    </row>
    <row r="7" spans="1:41" outlineLevel="2" x14ac:dyDescent="0.25">
      <c r="A7" s="12" t="s">
        <v>9</v>
      </c>
      <c r="B7" s="13" t="s">
        <v>4</v>
      </c>
      <c r="C7" s="13" t="s">
        <v>10</v>
      </c>
      <c r="D7" s="13" t="s">
        <v>6</v>
      </c>
      <c r="E7" s="13" t="s">
        <v>4</v>
      </c>
      <c r="F7" s="13" t="s">
        <v>4</v>
      </c>
      <c r="G7" s="13"/>
      <c r="H7" s="13"/>
      <c r="I7" s="13"/>
      <c r="J7" s="13"/>
      <c r="K7" s="13"/>
      <c r="L7" s="13"/>
      <c r="M7" s="14">
        <v>0</v>
      </c>
      <c r="N7" s="15">
        <v>259852956.97999999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52262208.130000003</v>
      </c>
      <c r="AG7" s="15">
        <v>0</v>
      </c>
      <c r="AH7" s="15">
        <v>0</v>
      </c>
      <c r="AI7" s="15">
        <v>52262208.130000003</v>
      </c>
      <c r="AJ7" s="15">
        <v>-52262208.130000003</v>
      </c>
      <c r="AK7" s="15">
        <v>207590748.84999999</v>
      </c>
      <c r="AL7" s="16">
        <v>0.20112223750458397</v>
      </c>
      <c r="AM7" s="5">
        <v>0</v>
      </c>
      <c r="AN7" s="6">
        <v>0</v>
      </c>
      <c r="AO7" s="2"/>
    </row>
    <row r="8" spans="1:41" ht="25.5" outlineLevel="3" x14ac:dyDescent="0.25">
      <c r="A8" s="12" t="s">
        <v>11</v>
      </c>
      <c r="B8" s="13" t="s">
        <v>12</v>
      </c>
      <c r="C8" s="13" t="s">
        <v>10</v>
      </c>
      <c r="D8" s="13" t="s">
        <v>6</v>
      </c>
      <c r="E8" s="13" t="s">
        <v>4</v>
      </c>
      <c r="F8" s="13" t="s">
        <v>4</v>
      </c>
      <c r="G8" s="13"/>
      <c r="H8" s="13"/>
      <c r="I8" s="13"/>
      <c r="J8" s="13"/>
      <c r="K8" s="13"/>
      <c r="L8" s="13"/>
      <c r="M8" s="14">
        <v>0</v>
      </c>
      <c r="N8" s="15">
        <v>259852956.97999999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52262208.130000003</v>
      </c>
      <c r="AG8" s="15">
        <v>0</v>
      </c>
      <c r="AH8" s="15">
        <v>0</v>
      </c>
      <c r="AI8" s="15">
        <v>52262208.130000003</v>
      </c>
      <c r="AJ8" s="15">
        <v>-52262208.130000003</v>
      </c>
      <c r="AK8" s="15">
        <v>207590748.84999999</v>
      </c>
      <c r="AL8" s="16">
        <v>0.20112223750458397</v>
      </c>
      <c r="AM8" s="5">
        <v>0</v>
      </c>
      <c r="AN8" s="6">
        <v>0</v>
      </c>
      <c r="AO8" s="2"/>
    </row>
    <row r="9" spans="1:41" ht="25.5" outlineLevel="4" x14ac:dyDescent="0.25">
      <c r="A9" s="12" t="s">
        <v>13</v>
      </c>
      <c r="B9" s="13" t="s">
        <v>12</v>
      </c>
      <c r="C9" s="13" t="s">
        <v>10</v>
      </c>
      <c r="D9" s="13" t="s">
        <v>14</v>
      </c>
      <c r="E9" s="13" t="s">
        <v>4</v>
      </c>
      <c r="F9" s="13" t="s">
        <v>4</v>
      </c>
      <c r="G9" s="13"/>
      <c r="H9" s="13"/>
      <c r="I9" s="13"/>
      <c r="J9" s="13"/>
      <c r="K9" s="13"/>
      <c r="L9" s="13"/>
      <c r="M9" s="14">
        <v>0</v>
      </c>
      <c r="N9" s="15">
        <v>251060884.97999999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52031947.719999999</v>
      </c>
      <c r="AG9" s="15">
        <v>0</v>
      </c>
      <c r="AH9" s="15">
        <v>0</v>
      </c>
      <c r="AI9" s="15">
        <v>52031947.719999999</v>
      </c>
      <c r="AJ9" s="15">
        <v>-52031947.719999999</v>
      </c>
      <c r="AK9" s="15">
        <v>199028937.25999999</v>
      </c>
      <c r="AL9" s="16">
        <v>0.20724832434230034</v>
      </c>
      <c r="AM9" s="5">
        <v>0</v>
      </c>
      <c r="AN9" s="6">
        <v>0</v>
      </c>
      <c r="AO9" s="2"/>
    </row>
    <row r="10" spans="1:41" ht="63.75" outlineLevel="5" x14ac:dyDescent="0.25">
      <c r="A10" s="12" t="s">
        <v>15</v>
      </c>
      <c r="B10" s="13" t="s">
        <v>12</v>
      </c>
      <c r="C10" s="13" t="s">
        <v>10</v>
      </c>
      <c r="D10" s="13" t="s">
        <v>16</v>
      </c>
      <c r="E10" s="13" t="s">
        <v>4</v>
      </c>
      <c r="F10" s="13" t="s">
        <v>4</v>
      </c>
      <c r="G10" s="13"/>
      <c r="H10" s="13"/>
      <c r="I10" s="13"/>
      <c r="J10" s="13"/>
      <c r="K10" s="13"/>
      <c r="L10" s="13"/>
      <c r="M10" s="14">
        <v>0</v>
      </c>
      <c r="N10" s="15">
        <v>138763517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27559100.43</v>
      </c>
      <c r="AG10" s="15">
        <v>0</v>
      </c>
      <c r="AH10" s="15">
        <v>0</v>
      </c>
      <c r="AI10" s="15">
        <v>27559100.43</v>
      </c>
      <c r="AJ10" s="15">
        <v>-27559100.43</v>
      </c>
      <c r="AK10" s="15">
        <v>111204416.56999999</v>
      </c>
      <c r="AL10" s="16">
        <v>0.19860479919948987</v>
      </c>
      <c r="AM10" s="5">
        <v>0</v>
      </c>
      <c r="AN10" s="6">
        <v>0</v>
      </c>
      <c r="AO10" s="2"/>
    </row>
    <row r="11" spans="1:41" ht="25.5" outlineLevel="5" x14ac:dyDescent="0.25">
      <c r="A11" s="12" t="s">
        <v>17</v>
      </c>
      <c r="B11" s="13" t="s">
        <v>12</v>
      </c>
      <c r="C11" s="13" t="s">
        <v>10</v>
      </c>
      <c r="D11" s="13" t="s">
        <v>18</v>
      </c>
      <c r="E11" s="13" t="s">
        <v>4</v>
      </c>
      <c r="F11" s="13" t="s">
        <v>4</v>
      </c>
      <c r="G11" s="13"/>
      <c r="H11" s="13"/>
      <c r="I11" s="13"/>
      <c r="J11" s="13"/>
      <c r="K11" s="13"/>
      <c r="L11" s="13"/>
      <c r="M11" s="14">
        <v>0</v>
      </c>
      <c r="N11" s="15">
        <v>71703411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13623107.140000001</v>
      </c>
      <c r="AG11" s="15">
        <v>0</v>
      </c>
      <c r="AH11" s="15">
        <v>0</v>
      </c>
      <c r="AI11" s="15">
        <v>13623107.140000001</v>
      </c>
      <c r="AJ11" s="15">
        <v>-13623107.140000001</v>
      </c>
      <c r="AK11" s="15">
        <v>58080303.859999999</v>
      </c>
      <c r="AL11" s="16">
        <v>0.18999245572850085</v>
      </c>
      <c r="AM11" s="5">
        <v>0</v>
      </c>
      <c r="AN11" s="6">
        <v>0</v>
      </c>
      <c r="AO11" s="2"/>
    </row>
    <row r="12" spans="1:41" ht="25.5" outlineLevel="5" x14ac:dyDescent="0.25">
      <c r="A12" s="12" t="s">
        <v>19</v>
      </c>
      <c r="B12" s="13" t="s">
        <v>12</v>
      </c>
      <c r="C12" s="13" t="s">
        <v>10</v>
      </c>
      <c r="D12" s="13" t="s">
        <v>20</v>
      </c>
      <c r="E12" s="13" t="s">
        <v>4</v>
      </c>
      <c r="F12" s="13" t="s">
        <v>4</v>
      </c>
      <c r="G12" s="13"/>
      <c r="H12" s="13"/>
      <c r="I12" s="13"/>
      <c r="J12" s="13"/>
      <c r="K12" s="13"/>
      <c r="L12" s="13"/>
      <c r="M12" s="14">
        <v>0</v>
      </c>
      <c r="N12" s="15">
        <v>28428450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10343259.15</v>
      </c>
      <c r="AG12" s="15">
        <v>0</v>
      </c>
      <c r="AH12" s="15">
        <v>0</v>
      </c>
      <c r="AI12" s="15">
        <v>10343259.15</v>
      </c>
      <c r="AJ12" s="15">
        <v>-10343259.15</v>
      </c>
      <c r="AK12" s="15">
        <v>18085190.850000001</v>
      </c>
      <c r="AL12" s="16">
        <v>0.36383479050036144</v>
      </c>
      <c r="AM12" s="5">
        <v>0</v>
      </c>
      <c r="AN12" s="6">
        <v>0</v>
      </c>
      <c r="AO12" s="2"/>
    </row>
    <row r="13" spans="1:41" ht="25.5" outlineLevel="5" x14ac:dyDescent="0.25">
      <c r="A13" s="12" t="s">
        <v>21</v>
      </c>
      <c r="B13" s="13" t="s">
        <v>12</v>
      </c>
      <c r="C13" s="13" t="s">
        <v>10</v>
      </c>
      <c r="D13" s="13" t="s">
        <v>22</v>
      </c>
      <c r="E13" s="13" t="s">
        <v>4</v>
      </c>
      <c r="F13" s="13" t="s">
        <v>4</v>
      </c>
      <c r="G13" s="13"/>
      <c r="H13" s="13"/>
      <c r="I13" s="13"/>
      <c r="J13" s="13"/>
      <c r="K13" s="13"/>
      <c r="L13" s="13"/>
      <c r="M13" s="14">
        <v>0</v>
      </c>
      <c r="N13" s="15">
        <v>3884040.17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193107.24</v>
      </c>
      <c r="AG13" s="15">
        <v>0</v>
      </c>
      <c r="AH13" s="15">
        <v>0</v>
      </c>
      <c r="AI13" s="15">
        <v>193107.24</v>
      </c>
      <c r="AJ13" s="15">
        <v>-193107.24</v>
      </c>
      <c r="AK13" s="15">
        <v>3690932.93</v>
      </c>
      <c r="AL13" s="16">
        <v>4.9718136669013903E-2</v>
      </c>
      <c r="AM13" s="5">
        <v>0</v>
      </c>
      <c r="AN13" s="6">
        <v>0</v>
      </c>
      <c r="AO13" s="2"/>
    </row>
    <row r="14" spans="1:41" ht="51" outlineLevel="5" x14ac:dyDescent="0.25">
      <c r="A14" s="12" t="s">
        <v>23</v>
      </c>
      <c r="B14" s="13" t="s">
        <v>12</v>
      </c>
      <c r="C14" s="13" t="s">
        <v>10</v>
      </c>
      <c r="D14" s="13" t="s">
        <v>24</v>
      </c>
      <c r="E14" s="13" t="s">
        <v>4</v>
      </c>
      <c r="F14" s="13" t="s">
        <v>4</v>
      </c>
      <c r="G14" s="13"/>
      <c r="H14" s="13"/>
      <c r="I14" s="13"/>
      <c r="J14" s="13"/>
      <c r="K14" s="13"/>
      <c r="L14" s="13"/>
      <c r="M14" s="14">
        <v>0</v>
      </c>
      <c r="N14" s="15">
        <v>2611380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313373.76</v>
      </c>
      <c r="AG14" s="15">
        <v>0</v>
      </c>
      <c r="AH14" s="15">
        <v>0</v>
      </c>
      <c r="AI14" s="15">
        <v>313373.76</v>
      </c>
      <c r="AJ14" s="15">
        <v>-313373.76</v>
      </c>
      <c r="AK14" s="15">
        <v>2298006.2400000002</v>
      </c>
      <c r="AL14" s="16">
        <v>0.12000312478459665</v>
      </c>
      <c r="AM14" s="5">
        <v>0</v>
      </c>
      <c r="AN14" s="6">
        <v>0</v>
      </c>
      <c r="AO14" s="2"/>
    </row>
    <row r="15" spans="1:41" ht="51" outlineLevel="5" x14ac:dyDescent="0.25">
      <c r="A15" s="12" t="s">
        <v>25</v>
      </c>
      <c r="B15" s="13" t="s">
        <v>12</v>
      </c>
      <c r="C15" s="13" t="s">
        <v>10</v>
      </c>
      <c r="D15" s="13" t="s">
        <v>26</v>
      </c>
      <c r="E15" s="13" t="s">
        <v>4</v>
      </c>
      <c r="F15" s="13" t="s">
        <v>4</v>
      </c>
      <c r="G15" s="13"/>
      <c r="H15" s="13"/>
      <c r="I15" s="13"/>
      <c r="J15" s="13"/>
      <c r="K15" s="13"/>
      <c r="L15" s="13"/>
      <c r="M15" s="14">
        <v>0</v>
      </c>
      <c r="N15" s="15">
        <v>89800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89800</v>
      </c>
      <c r="AL15" s="16">
        <v>0</v>
      </c>
      <c r="AM15" s="5">
        <v>0</v>
      </c>
      <c r="AN15" s="6">
        <v>0</v>
      </c>
      <c r="AO15" s="2"/>
    </row>
    <row r="16" spans="1:41" ht="63.75" outlineLevel="5" x14ac:dyDescent="0.25">
      <c r="A16" s="12" t="s">
        <v>27</v>
      </c>
      <c r="B16" s="13" t="s">
        <v>12</v>
      </c>
      <c r="C16" s="13" t="s">
        <v>10</v>
      </c>
      <c r="D16" s="13" t="s">
        <v>28</v>
      </c>
      <c r="E16" s="13" t="s">
        <v>4</v>
      </c>
      <c r="F16" s="13" t="s">
        <v>4</v>
      </c>
      <c r="G16" s="13"/>
      <c r="H16" s="13"/>
      <c r="I16" s="13"/>
      <c r="J16" s="13"/>
      <c r="K16" s="13"/>
      <c r="L16" s="13"/>
      <c r="M16" s="14">
        <v>0</v>
      </c>
      <c r="N16" s="15">
        <v>2246106.7799999998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2246106.7799999998</v>
      </c>
      <c r="AL16" s="16">
        <v>0</v>
      </c>
      <c r="AM16" s="5">
        <v>0</v>
      </c>
      <c r="AN16" s="6">
        <v>0</v>
      </c>
      <c r="AO16" s="2"/>
    </row>
    <row r="17" spans="1:41" ht="51" outlineLevel="5" x14ac:dyDescent="0.25">
      <c r="A17" s="12" t="s">
        <v>29</v>
      </c>
      <c r="B17" s="13" t="s">
        <v>12</v>
      </c>
      <c r="C17" s="13" t="s">
        <v>10</v>
      </c>
      <c r="D17" s="13" t="s">
        <v>30</v>
      </c>
      <c r="E17" s="13" t="s">
        <v>4</v>
      </c>
      <c r="F17" s="13" t="s">
        <v>4</v>
      </c>
      <c r="G17" s="13"/>
      <c r="H17" s="13"/>
      <c r="I17" s="13"/>
      <c r="J17" s="13"/>
      <c r="K17" s="13"/>
      <c r="L17" s="13"/>
      <c r="M17" s="14">
        <v>0</v>
      </c>
      <c r="N17" s="15">
        <v>3000000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3000000</v>
      </c>
      <c r="AL17" s="16">
        <v>0</v>
      </c>
      <c r="AM17" s="5">
        <v>0</v>
      </c>
      <c r="AN17" s="6">
        <v>0</v>
      </c>
      <c r="AO17" s="2"/>
    </row>
    <row r="18" spans="1:41" ht="63.75" outlineLevel="5" x14ac:dyDescent="0.25">
      <c r="A18" s="12" t="s">
        <v>31</v>
      </c>
      <c r="B18" s="13" t="s">
        <v>12</v>
      </c>
      <c r="C18" s="13" t="s">
        <v>10</v>
      </c>
      <c r="D18" s="13" t="s">
        <v>32</v>
      </c>
      <c r="E18" s="13" t="s">
        <v>4</v>
      </c>
      <c r="F18" s="13" t="s">
        <v>4</v>
      </c>
      <c r="G18" s="13"/>
      <c r="H18" s="13"/>
      <c r="I18" s="13"/>
      <c r="J18" s="13"/>
      <c r="K18" s="13"/>
      <c r="L18" s="13"/>
      <c r="M18" s="14">
        <v>0</v>
      </c>
      <c r="N18" s="15">
        <v>303877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303877</v>
      </c>
      <c r="AL18" s="16">
        <v>0</v>
      </c>
      <c r="AM18" s="5">
        <v>0</v>
      </c>
      <c r="AN18" s="6">
        <v>0</v>
      </c>
      <c r="AO18" s="2"/>
    </row>
    <row r="19" spans="1:41" ht="51" outlineLevel="5" x14ac:dyDescent="0.25">
      <c r="A19" s="12" t="s">
        <v>33</v>
      </c>
      <c r="B19" s="13" t="s">
        <v>12</v>
      </c>
      <c r="C19" s="13" t="s">
        <v>10</v>
      </c>
      <c r="D19" s="13" t="s">
        <v>34</v>
      </c>
      <c r="E19" s="13" t="s">
        <v>4</v>
      </c>
      <c r="F19" s="13" t="s">
        <v>4</v>
      </c>
      <c r="G19" s="13"/>
      <c r="H19" s="13"/>
      <c r="I19" s="13"/>
      <c r="J19" s="13"/>
      <c r="K19" s="13"/>
      <c r="L19" s="13"/>
      <c r="M19" s="14">
        <v>0</v>
      </c>
      <c r="N19" s="15">
        <v>30303.03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30303.03</v>
      </c>
      <c r="AL19" s="16">
        <v>0</v>
      </c>
      <c r="AM19" s="5">
        <v>0</v>
      </c>
      <c r="AN19" s="6">
        <v>0</v>
      </c>
      <c r="AO19" s="2"/>
    </row>
    <row r="20" spans="1:41" ht="25.5" outlineLevel="4" x14ac:dyDescent="0.25">
      <c r="A20" s="12" t="s">
        <v>35</v>
      </c>
      <c r="B20" s="13" t="s">
        <v>12</v>
      </c>
      <c r="C20" s="13" t="s">
        <v>10</v>
      </c>
      <c r="D20" s="13" t="s">
        <v>36</v>
      </c>
      <c r="E20" s="13" t="s">
        <v>4</v>
      </c>
      <c r="F20" s="13" t="s">
        <v>4</v>
      </c>
      <c r="G20" s="13"/>
      <c r="H20" s="13"/>
      <c r="I20" s="13"/>
      <c r="J20" s="13"/>
      <c r="K20" s="13"/>
      <c r="L20" s="13"/>
      <c r="M20" s="14">
        <v>0</v>
      </c>
      <c r="N20" s="15">
        <v>8792072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230260.41</v>
      </c>
      <c r="AG20" s="15">
        <v>0</v>
      </c>
      <c r="AH20" s="15">
        <v>0</v>
      </c>
      <c r="AI20" s="15">
        <v>230260.41</v>
      </c>
      <c r="AJ20" s="15">
        <v>-230260.41</v>
      </c>
      <c r="AK20" s="15">
        <v>8561811.5899999999</v>
      </c>
      <c r="AL20" s="16">
        <v>2.6189550085577096E-2</v>
      </c>
      <c r="AM20" s="5">
        <v>0</v>
      </c>
      <c r="AN20" s="6">
        <v>0</v>
      </c>
      <c r="AO20" s="2"/>
    </row>
    <row r="21" spans="1:41" ht="25.5" outlineLevel="5" x14ac:dyDescent="0.25">
      <c r="A21" s="12" t="s">
        <v>37</v>
      </c>
      <c r="B21" s="13" t="s">
        <v>12</v>
      </c>
      <c r="C21" s="13" t="s">
        <v>10</v>
      </c>
      <c r="D21" s="13" t="s">
        <v>38</v>
      </c>
      <c r="E21" s="13" t="s">
        <v>4</v>
      </c>
      <c r="F21" s="13" t="s">
        <v>4</v>
      </c>
      <c r="G21" s="13"/>
      <c r="H21" s="13"/>
      <c r="I21" s="13"/>
      <c r="J21" s="13"/>
      <c r="K21" s="13"/>
      <c r="L21" s="13"/>
      <c r="M21" s="14">
        <v>0</v>
      </c>
      <c r="N21" s="15">
        <v>3466880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35074.839999999997</v>
      </c>
      <c r="AG21" s="15">
        <v>0</v>
      </c>
      <c r="AH21" s="15">
        <v>0</v>
      </c>
      <c r="AI21" s="15">
        <v>35074.839999999997</v>
      </c>
      <c r="AJ21" s="15">
        <v>-35074.839999999997</v>
      </c>
      <c r="AK21" s="15">
        <v>3431805.16</v>
      </c>
      <c r="AL21" s="16">
        <v>1.0117119715709803E-2</v>
      </c>
      <c r="AM21" s="5">
        <v>0</v>
      </c>
      <c r="AN21" s="6">
        <v>0</v>
      </c>
      <c r="AO21" s="2"/>
    </row>
    <row r="22" spans="1:41" ht="25.5" outlineLevel="5" x14ac:dyDescent="0.25">
      <c r="A22" s="12" t="s">
        <v>39</v>
      </c>
      <c r="B22" s="13" t="s">
        <v>12</v>
      </c>
      <c r="C22" s="13" t="s">
        <v>10</v>
      </c>
      <c r="D22" s="13" t="s">
        <v>40</v>
      </c>
      <c r="E22" s="13" t="s">
        <v>4</v>
      </c>
      <c r="F22" s="13" t="s">
        <v>4</v>
      </c>
      <c r="G22" s="13"/>
      <c r="H22" s="13"/>
      <c r="I22" s="13"/>
      <c r="J22" s="13"/>
      <c r="K22" s="13"/>
      <c r="L22" s="13"/>
      <c r="M22" s="14">
        <v>0</v>
      </c>
      <c r="N22" s="15">
        <v>3264092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190819.67</v>
      </c>
      <c r="AG22" s="15">
        <v>0</v>
      </c>
      <c r="AH22" s="15">
        <v>0</v>
      </c>
      <c r="AI22" s="15">
        <v>190819.67</v>
      </c>
      <c r="AJ22" s="15">
        <v>-190819.67</v>
      </c>
      <c r="AK22" s="15">
        <v>3073272.33</v>
      </c>
      <c r="AL22" s="16">
        <v>5.846026092401807E-2</v>
      </c>
      <c r="AM22" s="5">
        <v>0</v>
      </c>
      <c r="AN22" s="6">
        <v>0</v>
      </c>
      <c r="AO22" s="2"/>
    </row>
    <row r="23" spans="1:41" ht="25.5" outlineLevel="5" x14ac:dyDescent="0.25">
      <c r="A23" s="12" t="s">
        <v>41</v>
      </c>
      <c r="B23" s="13" t="s">
        <v>12</v>
      </c>
      <c r="C23" s="13" t="s">
        <v>10</v>
      </c>
      <c r="D23" s="13" t="s">
        <v>42</v>
      </c>
      <c r="E23" s="13" t="s">
        <v>4</v>
      </c>
      <c r="F23" s="13" t="s">
        <v>4</v>
      </c>
      <c r="G23" s="13"/>
      <c r="H23" s="13"/>
      <c r="I23" s="13"/>
      <c r="J23" s="13"/>
      <c r="K23" s="13"/>
      <c r="L23" s="13"/>
      <c r="M23" s="14">
        <v>0</v>
      </c>
      <c r="N23" s="15">
        <v>2061100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4365.8999999999996</v>
      </c>
      <c r="AG23" s="15">
        <v>0</v>
      </c>
      <c r="AH23" s="15">
        <v>0</v>
      </c>
      <c r="AI23" s="15">
        <v>4365.8999999999996</v>
      </c>
      <c r="AJ23" s="15">
        <v>-4365.8999999999996</v>
      </c>
      <c r="AK23" s="15">
        <v>2056734.1</v>
      </c>
      <c r="AL23" s="16">
        <v>2.118237834166222E-3</v>
      </c>
      <c r="AM23" s="5">
        <v>0</v>
      </c>
      <c r="AN23" s="6">
        <v>0</v>
      </c>
      <c r="AO23" s="2"/>
    </row>
    <row r="24" spans="1:41" outlineLevel="2" x14ac:dyDescent="0.25">
      <c r="A24" s="12" t="s">
        <v>43</v>
      </c>
      <c r="B24" s="13" t="s">
        <v>4</v>
      </c>
      <c r="C24" s="13" t="s">
        <v>44</v>
      </c>
      <c r="D24" s="13" t="s">
        <v>6</v>
      </c>
      <c r="E24" s="13" t="s">
        <v>4</v>
      </c>
      <c r="F24" s="13" t="s">
        <v>4</v>
      </c>
      <c r="G24" s="13"/>
      <c r="H24" s="13"/>
      <c r="I24" s="13"/>
      <c r="J24" s="13"/>
      <c r="K24" s="13"/>
      <c r="L24" s="13"/>
      <c r="M24" s="14">
        <v>0</v>
      </c>
      <c r="N24" s="15">
        <v>572787530.13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78766636.510000005</v>
      </c>
      <c r="AG24" s="15">
        <v>0</v>
      </c>
      <c r="AH24" s="15">
        <v>0</v>
      </c>
      <c r="AI24" s="15">
        <v>78766636.510000005</v>
      </c>
      <c r="AJ24" s="15">
        <v>-78766636.510000005</v>
      </c>
      <c r="AK24" s="15">
        <v>494020893.62</v>
      </c>
      <c r="AL24" s="16">
        <v>0.13751457978165674</v>
      </c>
      <c r="AM24" s="5">
        <v>0</v>
      </c>
      <c r="AN24" s="6">
        <v>0</v>
      </c>
      <c r="AO24" s="2"/>
    </row>
    <row r="25" spans="1:41" ht="25.5" outlineLevel="3" x14ac:dyDescent="0.25">
      <c r="A25" s="12" t="s">
        <v>11</v>
      </c>
      <c r="B25" s="13" t="s">
        <v>12</v>
      </c>
      <c r="C25" s="13" t="s">
        <v>44</v>
      </c>
      <c r="D25" s="13" t="s">
        <v>6</v>
      </c>
      <c r="E25" s="13" t="s">
        <v>4</v>
      </c>
      <c r="F25" s="13" t="s">
        <v>4</v>
      </c>
      <c r="G25" s="13"/>
      <c r="H25" s="13"/>
      <c r="I25" s="13"/>
      <c r="J25" s="13"/>
      <c r="K25" s="13"/>
      <c r="L25" s="13"/>
      <c r="M25" s="14">
        <v>0</v>
      </c>
      <c r="N25" s="15">
        <v>572787530.13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78766636.510000005</v>
      </c>
      <c r="AG25" s="15">
        <v>0</v>
      </c>
      <c r="AH25" s="15">
        <v>0</v>
      </c>
      <c r="AI25" s="15">
        <v>78766636.510000005</v>
      </c>
      <c r="AJ25" s="15">
        <v>-78766636.510000005</v>
      </c>
      <c r="AK25" s="15">
        <v>494020893.62</v>
      </c>
      <c r="AL25" s="16">
        <v>0.13751457978165674</v>
      </c>
      <c r="AM25" s="5">
        <v>0</v>
      </c>
      <c r="AN25" s="6">
        <v>0</v>
      </c>
      <c r="AO25" s="2"/>
    </row>
    <row r="26" spans="1:41" ht="25.5" outlineLevel="4" x14ac:dyDescent="0.25">
      <c r="A26" s="12" t="s">
        <v>45</v>
      </c>
      <c r="B26" s="13" t="s">
        <v>12</v>
      </c>
      <c r="C26" s="13" t="s">
        <v>44</v>
      </c>
      <c r="D26" s="13" t="s">
        <v>46</v>
      </c>
      <c r="E26" s="13" t="s">
        <v>4</v>
      </c>
      <c r="F26" s="13" t="s">
        <v>4</v>
      </c>
      <c r="G26" s="13"/>
      <c r="H26" s="13"/>
      <c r="I26" s="13"/>
      <c r="J26" s="13"/>
      <c r="K26" s="13"/>
      <c r="L26" s="13"/>
      <c r="M26" s="14">
        <v>0</v>
      </c>
      <c r="N26" s="15">
        <v>561343563.52999997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78286420.530000001</v>
      </c>
      <c r="AG26" s="15">
        <v>0</v>
      </c>
      <c r="AH26" s="15">
        <v>0</v>
      </c>
      <c r="AI26" s="15">
        <v>78286420.530000001</v>
      </c>
      <c r="AJ26" s="15">
        <v>-78286420.530000001</v>
      </c>
      <c r="AK26" s="15">
        <v>483057143</v>
      </c>
      <c r="AL26" s="16">
        <v>0.13946257802921458</v>
      </c>
      <c r="AM26" s="5">
        <v>0</v>
      </c>
      <c r="AN26" s="6">
        <v>0</v>
      </c>
      <c r="AO26" s="2"/>
    </row>
    <row r="27" spans="1:41" ht="51" outlineLevel="5" x14ac:dyDescent="0.25">
      <c r="A27" s="12" t="s">
        <v>47</v>
      </c>
      <c r="B27" s="13" t="s">
        <v>12</v>
      </c>
      <c r="C27" s="13" t="s">
        <v>44</v>
      </c>
      <c r="D27" s="13" t="s">
        <v>48</v>
      </c>
      <c r="E27" s="13" t="s">
        <v>4</v>
      </c>
      <c r="F27" s="13" t="s">
        <v>4</v>
      </c>
      <c r="G27" s="13"/>
      <c r="H27" s="13"/>
      <c r="I27" s="13"/>
      <c r="J27" s="13"/>
      <c r="K27" s="13"/>
      <c r="L27" s="13"/>
      <c r="M27" s="14">
        <v>0</v>
      </c>
      <c r="N27" s="15">
        <v>21060000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3200000</v>
      </c>
      <c r="AG27" s="15">
        <v>0</v>
      </c>
      <c r="AH27" s="15">
        <v>0</v>
      </c>
      <c r="AI27" s="15">
        <v>3200000</v>
      </c>
      <c r="AJ27" s="15">
        <v>-3200000</v>
      </c>
      <c r="AK27" s="15">
        <v>17860000</v>
      </c>
      <c r="AL27" s="16">
        <v>0.15194681861348527</v>
      </c>
      <c r="AM27" s="5">
        <v>0</v>
      </c>
      <c r="AN27" s="6">
        <v>0</v>
      </c>
      <c r="AO27" s="2"/>
    </row>
    <row r="28" spans="1:41" ht="63.75" outlineLevel="5" x14ac:dyDescent="0.25">
      <c r="A28" s="12" t="s">
        <v>49</v>
      </c>
      <c r="B28" s="13" t="s">
        <v>12</v>
      </c>
      <c r="C28" s="13" t="s">
        <v>44</v>
      </c>
      <c r="D28" s="13" t="s">
        <v>50</v>
      </c>
      <c r="E28" s="13" t="s">
        <v>4</v>
      </c>
      <c r="F28" s="13" t="s">
        <v>4</v>
      </c>
      <c r="G28" s="13"/>
      <c r="H28" s="13"/>
      <c r="I28" s="13"/>
      <c r="J28" s="13"/>
      <c r="K28" s="13"/>
      <c r="L28" s="13"/>
      <c r="M28" s="14">
        <v>0</v>
      </c>
      <c r="N28" s="15">
        <v>332209393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43705763.57</v>
      </c>
      <c r="AG28" s="15">
        <v>0</v>
      </c>
      <c r="AH28" s="15">
        <v>0</v>
      </c>
      <c r="AI28" s="15">
        <v>43705763.57</v>
      </c>
      <c r="AJ28" s="15">
        <v>-43705763.57</v>
      </c>
      <c r="AK28" s="15">
        <v>288503629.43000001</v>
      </c>
      <c r="AL28" s="16">
        <v>0.13156089048331032</v>
      </c>
      <c r="AM28" s="5">
        <v>0</v>
      </c>
      <c r="AN28" s="6">
        <v>0</v>
      </c>
      <c r="AO28" s="2"/>
    </row>
    <row r="29" spans="1:41" ht="25.5" outlineLevel="5" x14ac:dyDescent="0.25">
      <c r="A29" s="12" t="s">
        <v>17</v>
      </c>
      <c r="B29" s="13" t="s">
        <v>12</v>
      </c>
      <c r="C29" s="13" t="s">
        <v>44</v>
      </c>
      <c r="D29" s="13" t="s">
        <v>51</v>
      </c>
      <c r="E29" s="13" t="s">
        <v>4</v>
      </c>
      <c r="F29" s="13" t="s">
        <v>4</v>
      </c>
      <c r="G29" s="13"/>
      <c r="H29" s="13"/>
      <c r="I29" s="13"/>
      <c r="J29" s="13"/>
      <c r="K29" s="13"/>
      <c r="L29" s="13"/>
      <c r="M29" s="14">
        <v>0</v>
      </c>
      <c r="N29" s="15">
        <v>68637044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13452715.109999999</v>
      </c>
      <c r="AG29" s="15">
        <v>0</v>
      </c>
      <c r="AH29" s="15">
        <v>0</v>
      </c>
      <c r="AI29" s="15">
        <v>13452715.109999999</v>
      </c>
      <c r="AJ29" s="15">
        <v>-13452715.109999999</v>
      </c>
      <c r="AK29" s="15">
        <v>55184328.890000001</v>
      </c>
      <c r="AL29" s="16">
        <v>0.195997879949492</v>
      </c>
      <c r="AM29" s="5">
        <v>0</v>
      </c>
      <c r="AN29" s="6">
        <v>0</v>
      </c>
      <c r="AO29" s="2"/>
    </row>
    <row r="30" spans="1:41" ht="25.5" outlineLevel="5" x14ac:dyDescent="0.25">
      <c r="A30" s="12" t="s">
        <v>19</v>
      </c>
      <c r="B30" s="13" t="s">
        <v>12</v>
      </c>
      <c r="C30" s="13" t="s">
        <v>44</v>
      </c>
      <c r="D30" s="13" t="s">
        <v>52</v>
      </c>
      <c r="E30" s="13" t="s">
        <v>4</v>
      </c>
      <c r="F30" s="13" t="s">
        <v>4</v>
      </c>
      <c r="G30" s="13"/>
      <c r="H30" s="13"/>
      <c r="I30" s="13"/>
      <c r="J30" s="13"/>
      <c r="K30" s="13"/>
      <c r="L30" s="13"/>
      <c r="M30" s="14">
        <v>0</v>
      </c>
      <c r="N30" s="15">
        <v>30708364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7911667.8499999996</v>
      </c>
      <c r="AG30" s="15">
        <v>0</v>
      </c>
      <c r="AH30" s="15">
        <v>0</v>
      </c>
      <c r="AI30" s="15">
        <v>7911667.8499999996</v>
      </c>
      <c r="AJ30" s="15">
        <v>-7911667.8499999996</v>
      </c>
      <c r="AK30" s="15">
        <v>22796696.149999999</v>
      </c>
      <c r="AL30" s="16">
        <v>0.25763885858588886</v>
      </c>
      <c r="AM30" s="5">
        <v>0</v>
      </c>
      <c r="AN30" s="6">
        <v>0</v>
      </c>
      <c r="AO30" s="2"/>
    </row>
    <row r="31" spans="1:41" ht="25.5" outlineLevel="5" x14ac:dyDescent="0.25">
      <c r="A31" s="12" t="s">
        <v>53</v>
      </c>
      <c r="B31" s="13" t="s">
        <v>12</v>
      </c>
      <c r="C31" s="13" t="s">
        <v>44</v>
      </c>
      <c r="D31" s="13" t="s">
        <v>54</v>
      </c>
      <c r="E31" s="13" t="s">
        <v>4</v>
      </c>
      <c r="F31" s="13" t="s">
        <v>4</v>
      </c>
      <c r="G31" s="13"/>
      <c r="H31" s="13"/>
      <c r="I31" s="13"/>
      <c r="J31" s="13"/>
      <c r="K31" s="13"/>
      <c r="L31" s="13"/>
      <c r="M31" s="14">
        <v>0</v>
      </c>
      <c r="N31" s="15">
        <v>18889825.739999998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3883614.04</v>
      </c>
      <c r="AG31" s="15">
        <v>0</v>
      </c>
      <c r="AH31" s="15">
        <v>0</v>
      </c>
      <c r="AI31" s="15">
        <v>3883614.04</v>
      </c>
      <c r="AJ31" s="15">
        <v>-3883614.04</v>
      </c>
      <c r="AK31" s="15">
        <v>15006211.699999999</v>
      </c>
      <c r="AL31" s="16">
        <v>0.20559289923867768</v>
      </c>
      <c r="AM31" s="5">
        <v>0</v>
      </c>
      <c r="AN31" s="6">
        <v>0</v>
      </c>
      <c r="AO31" s="2"/>
    </row>
    <row r="32" spans="1:41" ht="51" outlineLevel="5" x14ac:dyDescent="0.25">
      <c r="A32" s="12" t="s">
        <v>23</v>
      </c>
      <c r="B32" s="13" t="s">
        <v>12</v>
      </c>
      <c r="C32" s="13" t="s">
        <v>44</v>
      </c>
      <c r="D32" s="13" t="s">
        <v>55</v>
      </c>
      <c r="E32" s="13" t="s">
        <v>4</v>
      </c>
      <c r="F32" s="13" t="s">
        <v>4</v>
      </c>
      <c r="G32" s="13"/>
      <c r="H32" s="13"/>
      <c r="I32" s="13"/>
      <c r="J32" s="13"/>
      <c r="K32" s="13"/>
      <c r="L32" s="13"/>
      <c r="M32" s="14">
        <v>0</v>
      </c>
      <c r="N32" s="15">
        <v>54144425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280731.57</v>
      </c>
      <c r="AG32" s="15">
        <v>0</v>
      </c>
      <c r="AH32" s="15">
        <v>0</v>
      </c>
      <c r="AI32" s="15">
        <v>280731.57</v>
      </c>
      <c r="AJ32" s="15">
        <v>-280731.57</v>
      </c>
      <c r="AK32" s="15">
        <v>53863693.43</v>
      </c>
      <c r="AL32" s="16">
        <v>5.1848656625312767E-3</v>
      </c>
      <c r="AM32" s="5">
        <v>0</v>
      </c>
      <c r="AN32" s="6">
        <v>0</v>
      </c>
      <c r="AO32" s="2"/>
    </row>
    <row r="33" spans="1:41" ht="51" outlineLevel="5" x14ac:dyDescent="0.25">
      <c r="A33" s="12" t="s">
        <v>25</v>
      </c>
      <c r="B33" s="13" t="s">
        <v>12</v>
      </c>
      <c r="C33" s="13" t="s">
        <v>44</v>
      </c>
      <c r="D33" s="13" t="s">
        <v>56</v>
      </c>
      <c r="E33" s="13" t="s">
        <v>4</v>
      </c>
      <c r="F33" s="13" t="s">
        <v>4</v>
      </c>
      <c r="G33" s="13"/>
      <c r="H33" s="13"/>
      <c r="I33" s="13"/>
      <c r="J33" s="13"/>
      <c r="K33" s="13"/>
      <c r="L33" s="13"/>
      <c r="M33" s="14">
        <v>0</v>
      </c>
      <c r="N33" s="15">
        <v>187000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187000</v>
      </c>
      <c r="AL33" s="16">
        <v>0</v>
      </c>
      <c r="AM33" s="5">
        <v>0</v>
      </c>
      <c r="AN33" s="6">
        <v>0</v>
      </c>
      <c r="AO33" s="2"/>
    </row>
    <row r="34" spans="1:41" ht="38.25" outlineLevel="5" x14ac:dyDescent="0.25">
      <c r="A34" s="12" t="s">
        <v>57</v>
      </c>
      <c r="B34" s="13" t="s">
        <v>12</v>
      </c>
      <c r="C34" s="13" t="s">
        <v>44</v>
      </c>
      <c r="D34" s="13" t="s">
        <v>58</v>
      </c>
      <c r="E34" s="13" t="s">
        <v>4</v>
      </c>
      <c r="F34" s="13" t="s">
        <v>4</v>
      </c>
      <c r="G34" s="13"/>
      <c r="H34" s="13"/>
      <c r="I34" s="13"/>
      <c r="J34" s="13"/>
      <c r="K34" s="13"/>
      <c r="L34" s="13"/>
      <c r="M34" s="14">
        <v>0</v>
      </c>
      <c r="N34" s="15">
        <v>2263599.7599999998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2263599.7599999998</v>
      </c>
      <c r="AL34" s="16">
        <v>0</v>
      </c>
      <c r="AM34" s="5">
        <v>0</v>
      </c>
      <c r="AN34" s="6">
        <v>0</v>
      </c>
      <c r="AO34" s="2"/>
    </row>
    <row r="35" spans="1:41" ht="51" outlineLevel="5" x14ac:dyDescent="0.25">
      <c r="A35" s="12" t="s">
        <v>29</v>
      </c>
      <c r="B35" s="13" t="s">
        <v>12</v>
      </c>
      <c r="C35" s="13" t="s">
        <v>44</v>
      </c>
      <c r="D35" s="13" t="s">
        <v>59</v>
      </c>
      <c r="E35" s="13" t="s">
        <v>4</v>
      </c>
      <c r="F35" s="13" t="s">
        <v>4</v>
      </c>
      <c r="G35" s="13"/>
      <c r="H35" s="13"/>
      <c r="I35" s="13"/>
      <c r="J35" s="13"/>
      <c r="K35" s="13"/>
      <c r="L35" s="13"/>
      <c r="M35" s="14">
        <v>0</v>
      </c>
      <c r="N35" s="15">
        <v>3000000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3000000</v>
      </c>
      <c r="AL35" s="16">
        <v>0</v>
      </c>
      <c r="AM35" s="5">
        <v>0</v>
      </c>
      <c r="AN35" s="6">
        <v>0</v>
      </c>
      <c r="AO35" s="2"/>
    </row>
    <row r="36" spans="1:41" ht="38.25" outlineLevel="5" x14ac:dyDescent="0.25">
      <c r="A36" s="12" t="s">
        <v>60</v>
      </c>
      <c r="B36" s="13" t="s">
        <v>12</v>
      </c>
      <c r="C36" s="13" t="s">
        <v>44</v>
      </c>
      <c r="D36" s="13" t="s">
        <v>61</v>
      </c>
      <c r="E36" s="13" t="s">
        <v>4</v>
      </c>
      <c r="F36" s="13" t="s">
        <v>4</v>
      </c>
      <c r="G36" s="13"/>
      <c r="H36" s="13"/>
      <c r="I36" s="13"/>
      <c r="J36" s="13"/>
      <c r="K36" s="13"/>
      <c r="L36" s="13"/>
      <c r="M36" s="14">
        <v>0</v>
      </c>
      <c r="N36" s="15">
        <v>836079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836079</v>
      </c>
      <c r="AL36" s="16">
        <v>0</v>
      </c>
      <c r="AM36" s="5">
        <v>0</v>
      </c>
      <c r="AN36" s="6">
        <v>0</v>
      </c>
      <c r="AO36" s="2"/>
    </row>
    <row r="37" spans="1:41" ht="51" outlineLevel="5" x14ac:dyDescent="0.25">
      <c r="A37" s="12" t="s">
        <v>33</v>
      </c>
      <c r="B37" s="13" t="s">
        <v>12</v>
      </c>
      <c r="C37" s="13" t="s">
        <v>44</v>
      </c>
      <c r="D37" s="13" t="s">
        <v>62</v>
      </c>
      <c r="E37" s="13" t="s">
        <v>4</v>
      </c>
      <c r="F37" s="13" t="s">
        <v>4</v>
      </c>
      <c r="G37" s="13"/>
      <c r="H37" s="13"/>
      <c r="I37" s="13"/>
      <c r="J37" s="13"/>
      <c r="K37" s="13"/>
      <c r="L37" s="13"/>
      <c r="M37" s="14">
        <v>0</v>
      </c>
      <c r="N37" s="15">
        <v>30303.03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30303.03</v>
      </c>
      <c r="AL37" s="16">
        <v>0</v>
      </c>
      <c r="AM37" s="5">
        <v>0</v>
      </c>
      <c r="AN37" s="6">
        <v>0</v>
      </c>
      <c r="AO37" s="2"/>
    </row>
    <row r="38" spans="1:41" ht="51" outlineLevel="5" x14ac:dyDescent="0.25">
      <c r="A38" s="12" t="s">
        <v>63</v>
      </c>
      <c r="B38" s="13" t="s">
        <v>12</v>
      </c>
      <c r="C38" s="13" t="s">
        <v>44</v>
      </c>
      <c r="D38" s="13" t="s">
        <v>64</v>
      </c>
      <c r="E38" s="13" t="s">
        <v>4</v>
      </c>
      <c r="F38" s="13" t="s">
        <v>4</v>
      </c>
      <c r="G38" s="13"/>
      <c r="H38" s="13"/>
      <c r="I38" s="13"/>
      <c r="J38" s="13"/>
      <c r="K38" s="13"/>
      <c r="L38" s="13"/>
      <c r="M38" s="14">
        <v>0</v>
      </c>
      <c r="N38" s="15">
        <v>8439480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2667881.6</v>
      </c>
      <c r="AG38" s="15">
        <v>0</v>
      </c>
      <c r="AH38" s="15">
        <v>0</v>
      </c>
      <c r="AI38" s="15">
        <v>2667881.6</v>
      </c>
      <c r="AJ38" s="15">
        <v>-2667881.6</v>
      </c>
      <c r="AK38" s="15">
        <v>5771598.4000000004</v>
      </c>
      <c r="AL38" s="16">
        <v>0.31611919217771711</v>
      </c>
      <c r="AM38" s="5">
        <v>0</v>
      </c>
      <c r="AN38" s="6">
        <v>0</v>
      </c>
      <c r="AO38" s="2"/>
    </row>
    <row r="39" spans="1:41" ht="63.75" outlineLevel="5" x14ac:dyDescent="0.25">
      <c r="A39" s="12" t="s">
        <v>65</v>
      </c>
      <c r="B39" s="13" t="s">
        <v>12</v>
      </c>
      <c r="C39" s="13" t="s">
        <v>44</v>
      </c>
      <c r="D39" s="13" t="s">
        <v>66</v>
      </c>
      <c r="E39" s="13" t="s">
        <v>4</v>
      </c>
      <c r="F39" s="13" t="s">
        <v>4</v>
      </c>
      <c r="G39" s="13"/>
      <c r="H39" s="13"/>
      <c r="I39" s="13"/>
      <c r="J39" s="13"/>
      <c r="K39" s="13"/>
      <c r="L39" s="13"/>
      <c r="M39" s="14">
        <v>0</v>
      </c>
      <c r="N39" s="15">
        <v>20938050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3184046.79</v>
      </c>
      <c r="AG39" s="15">
        <v>0</v>
      </c>
      <c r="AH39" s="15">
        <v>0</v>
      </c>
      <c r="AI39" s="15">
        <v>3184046.79</v>
      </c>
      <c r="AJ39" s="15">
        <v>-3184046.79</v>
      </c>
      <c r="AK39" s="15">
        <v>17754003.210000001</v>
      </c>
      <c r="AL39" s="16">
        <v>0.15206988186578979</v>
      </c>
      <c r="AM39" s="5">
        <v>0</v>
      </c>
      <c r="AN39" s="6">
        <v>0</v>
      </c>
      <c r="AO39" s="2"/>
    </row>
    <row r="40" spans="1:41" ht="25.5" outlineLevel="4" x14ac:dyDescent="0.25">
      <c r="A40" s="12" t="s">
        <v>35</v>
      </c>
      <c r="B40" s="13" t="s">
        <v>12</v>
      </c>
      <c r="C40" s="13" t="s">
        <v>44</v>
      </c>
      <c r="D40" s="13" t="s">
        <v>36</v>
      </c>
      <c r="E40" s="13" t="s">
        <v>4</v>
      </c>
      <c r="F40" s="13" t="s">
        <v>4</v>
      </c>
      <c r="G40" s="13"/>
      <c r="H40" s="13"/>
      <c r="I40" s="13"/>
      <c r="J40" s="13"/>
      <c r="K40" s="13"/>
      <c r="L40" s="13"/>
      <c r="M40" s="14">
        <v>0</v>
      </c>
      <c r="N40" s="15">
        <v>10701898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480215.98</v>
      </c>
      <c r="AG40" s="15">
        <v>0</v>
      </c>
      <c r="AH40" s="15">
        <v>0</v>
      </c>
      <c r="AI40" s="15">
        <v>480215.98</v>
      </c>
      <c r="AJ40" s="15">
        <v>-480215.98</v>
      </c>
      <c r="AK40" s="15">
        <v>10221682.02</v>
      </c>
      <c r="AL40" s="16">
        <v>4.4872038586052682E-2</v>
      </c>
      <c r="AM40" s="5">
        <v>0</v>
      </c>
      <c r="AN40" s="6">
        <v>0</v>
      </c>
      <c r="AO40" s="2"/>
    </row>
    <row r="41" spans="1:41" ht="25.5" outlineLevel="5" x14ac:dyDescent="0.25">
      <c r="A41" s="12" t="s">
        <v>37</v>
      </c>
      <c r="B41" s="13" t="s">
        <v>12</v>
      </c>
      <c r="C41" s="13" t="s">
        <v>44</v>
      </c>
      <c r="D41" s="13" t="s">
        <v>38</v>
      </c>
      <c r="E41" s="13" t="s">
        <v>4</v>
      </c>
      <c r="F41" s="13" t="s">
        <v>4</v>
      </c>
      <c r="G41" s="13"/>
      <c r="H41" s="13"/>
      <c r="I41" s="13"/>
      <c r="J41" s="13"/>
      <c r="K41" s="13"/>
      <c r="L41" s="13"/>
      <c r="M41" s="14">
        <v>0</v>
      </c>
      <c r="N41" s="15">
        <v>6831710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310799.98</v>
      </c>
      <c r="AG41" s="15">
        <v>0</v>
      </c>
      <c r="AH41" s="15">
        <v>0</v>
      </c>
      <c r="AI41" s="15">
        <v>310799.98</v>
      </c>
      <c r="AJ41" s="15">
        <v>-310799.98</v>
      </c>
      <c r="AK41" s="15">
        <v>6520910.0199999996</v>
      </c>
      <c r="AL41" s="16">
        <v>4.5493731437663484E-2</v>
      </c>
      <c r="AM41" s="5">
        <v>0</v>
      </c>
      <c r="AN41" s="6">
        <v>0</v>
      </c>
      <c r="AO41" s="2"/>
    </row>
    <row r="42" spans="1:41" ht="25.5" outlineLevel="5" x14ac:dyDescent="0.25">
      <c r="A42" s="12" t="s">
        <v>39</v>
      </c>
      <c r="B42" s="13" t="s">
        <v>12</v>
      </c>
      <c r="C42" s="13" t="s">
        <v>44</v>
      </c>
      <c r="D42" s="13" t="s">
        <v>40</v>
      </c>
      <c r="E42" s="13" t="s">
        <v>4</v>
      </c>
      <c r="F42" s="13" t="s">
        <v>4</v>
      </c>
      <c r="G42" s="13"/>
      <c r="H42" s="13"/>
      <c r="I42" s="13"/>
      <c r="J42" s="13"/>
      <c r="K42" s="13"/>
      <c r="L42" s="13"/>
      <c r="M42" s="14">
        <v>0</v>
      </c>
      <c r="N42" s="15">
        <v>1087950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134600</v>
      </c>
      <c r="AG42" s="15">
        <v>0</v>
      </c>
      <c r="AH42" s="15">
        <v>0</v>
      </c>
      <c r="AI42" s="15">
        <v>134600</v>
      </c>
      <c r="AJ42" s="15">
        <v>-134600</v>
      </c>
      <c r="AK42" s="15">
        <v>953350</v>
      </c>
      <c r="AL42" s="16">
        <v>0.12371892090629165</v>
      </c>
      <c r="AM42" s="5">
        <v>0</v>
      </c>
      <c r="AN42" s="6">
        <v>0</v>
      </c>
      <c r="AO42" s="2"/>
    </row>
    <row r="43" spans="1:41" ht="25.5" outlineLevel="5" x14ac:dyDescent="0.25">
      <c r="A43" s="12" t="s">
        <v>41</v>
      </c>
      <c r="B43" s="13" t="s">
        <v>12</v>
      </c>
      <c r="C43" s="13" t="s">
        <v>44</v>
      </c>
      <c r="D43" s="13" t="s">
        <v>42</v>
      </c>
      <c r="E43" s="13" t="s">
        <v>4</v>
      </c>
      <c r="F43" s="13" t="s">
        <v>4</v>
      </c>
      <c r="G43" s="13"/>
      <c r="H43" s="13"/>
      <c r="I43" s="13"/>
      <c r="J43" s="13"/>
      <c r="K43" s="13"/>
      <c r="L43" s="13"/>
      <c r="M43" s="14">
        <v>0</v>
      </c>
      <c r="N43" s="15">
        <v>2782238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34816</v>
      </c>
      <c r="AG43" s="15">
        <v>0</v>
      </c>
      <c r="AH43" s="15">
        <v>0</v>
      </c>
      <c r="AI43" s="15">
        <v>34816</v>
      </c>
      <c r="AJ43" s="15">
        <v>-34816</v>
      </c>
      <c r="AK43" s="15">
        <v>2747422</v>
      </c>
      <c r="AL43" s="16">
        <v>1.2513667055082995E-2</v>
      </c>
      <c r="AM43" s="5">
        <v>0</v>
      </c>
      <c r="AN43" s="6">
        <v>0</v>
      </c>
      <c r="AO43" s="2"/>
    </row>
    <row r="44" spans="1:41" ht="25.5" outlineLevel="4" x14ac:dyDescent="0.25">
      <c r="A44" s="12" t="s">
        <v>67</v>
      </c>
      <c r="B44" s="13" t="s">
        <v>12</v>
      </c>
      <c r="C44" s="13" t="s">
        <v>44</v>
      </c>
      <c r="D44" s="13" t="s">
        <v>68</v>
      </c>
      <c r="E44" s="13" t="s">
        <v>4</v>
      </c>
      <c r="F44" s="13" t="s">
        <v>4</v>
      </c>
      <c r="G44" s="13"/>
      <c r="H44" s="13"/>
      <c r="I44" s="13"/>
      <c r="J44" s="13"/>
      <c r="K44" s="13"/>
      <c r="L44" s="13"/>
      <c r="M44" s="14">
        <v>0</v>
      </c>
      <c r="N44" s="15">
        <v>742068.6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742068.6</v>
      </c>
      <c r="AL44" s="16">
        <v>0</v>
      </c>
      <c r="AM44" s="5">
        <v>0</v>
      </c>
      <c r="AN44" s="6">
        <v>0</v>
      </c>
      <c r="AO44" s="2"/>
    </row>
    <row r="45" spans="1:41" ht="63.75" outlineLevel="5" x14ac:dyDescent="0.25">
      <c r="A45" s="12" t="s">
        <v>69</v>
      </c>
      <c r="B45" s="13" t="s">
        <v>12</v>
      </c>
      <c r="C45" s="13" t="s">
        <v>44</v>
      </c>
      <c r="D45" s="13" t="s">
        <v>70</v>
      </c>
      <c r="E45" s="13" t="s">
        <v>4</v>
      </c>
      <c r="F45" s="13" t="s">
        <v>4</v>
      </c>
      <c r="G45" s="13"/>
      <c r="H45" s="13"/>
      <c r="I45" s="13"/>
      <c r="J45" s="13"/>
      <c r="K45" s="13"/>
      <c r="L45" s="13"/>
      <c r="M45" s="14">
        <v>0</v>
      </c>
      <c r="N45" s="15">
        <v>742068.6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742068.6</v>
      </c>
      <c r="AL45" s="16">
        <v>0</v>
      </c>
      <c r="AM45" s="5">
        <v>0</v>
      </c>
      <c r="AN45" s="6">
        <v>0</v>
      </c>
      <c r="AO45" s="2"/>
    </row>
    <row r="46" spans="1:41" outlineLevel="2" x14ac:dyDescent="0.25">
      <c r="A46" s="12" t="s">
        <v>71</v>
      </c>
      <c r="B46" s="13" t="s">
        <v>4</v>
      </c>
      <c r="C46" s="13" t="s">
        <v>72</v>
      </c>
      <c r="D46" s="13" t="s">
        <v>6</v>
      </c>
      <c r="E46" s="13" t="s">
        <v>4</v>
      </c>
      <c r="F46" s="13" t="s">
        <v>4</v>
      </c>
      <c r="G46" s="13"/>
      <c r="H46" s="13"/>
      <c r="I46" s="13"/>
      <c r="J46" s="13"/>
      <c r="K46" s="13"/>
      <c r="L46" s="13"/>
      <c r="M46" s="14">
        <v>0</v>
      </c>
      <c r="N46" s="15">
        <v>47764806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6232284.04</v>
      </c>
      <c r="AG46" s="15">
        <v>0</v>
      </c>
      <c r="AH46" s="15">
        <v>0</v>
      </c>
      <c r="AI46" s="15">
        <v>6232284.04</v>
      </c>
      <c r="AJ46" s="15">
        <v>-6232284.04</v>
      </c>
      <c r="AK46" s="15">
        <v>41532521.960000001</v>
      </c>
      <c r="AL46" s="16">
        <v>0.13047857956337142</v>
      </c>
      <c r="AM46" s="5">
        <v>0</v>
      </c>
      <c r="AN46" s="6">
        <v>0</v>
      </c>
      <c r="AO46" s="2"/>
    </row>
    <row r="47" spans="1:41" ht="25.5" outlineLevel="3" x14ac:dyDescent="0.25">
      <c r="A47" s="12" t="s">
        <v>11</v>
      </c>
      <c r="B47" s="13" t="s">
        <v>12</v>
      </c>
      <c r="C47" s="13" t="s">
        <v>72</v>
      </c>
      <c r="D47" s="13" t="s">
        <v>6</v>
      </c>
      <c r="E47" s="13" t="s">
        <v>4</v>
      </c>
      <c r="F47" s="13" t="s">
        <v>4</v>
      </c>
      <c r="G47" s="13"/>
      <c r="H47" s="13"/>
      <c r="I47" s="13"/>
      <c r="J47" s="13"/>
      <c r="K47" s="13"/>
      <c r="L47" s="13"/>
      <c r="M47" s="14">
        <v>0</v>
      </c>
      <c r="N47" s="15">
        <v>47764806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6232284.04</v>
      </c>
      <c r="AG47" s="15">
        <v>0</v>
      </c>
      <c r="AH47" s="15">
        <v>0</v>
      </c>
      <c r="AI47" s="15">
        <v>6232284.04</v>
      </c>
      <c r="AJ47" s="15">
        <v>-6232284.04</v>
      </c>
      <c r="AK47" s="15">
        <v>41532521.960000001</v>
      </c>
      <c r="AL47" s="16">
        <v>0.13047857956337142</v>
      </c>
      <c r="AM47" s="5">
        <v>0</v>
      </c>
      <c r="AN47" s="6">
        <v>0</v>
      </c>
      <c r="AO47" s="2"/>
    </row>
    <row r="48" spans="1:41" ht="38.25" outlineLevel="4" x14ac:dyDescent="0.25">
      <c r="A48" s="12" t="s">
        <v>73</v>
      </c>
      <c r="B48" s="13" t="s">
        <v>12</v>
      </c>
      <c r="C48" s="13" t="s">
        <v>72</v>
      </c>
      <c r="D48" s="13" t="s">
        <v>74</v>
      </c>
      <c r="E48" s="13" t="s">
        <v>4</v>
      </c>
      <c r="F48" s="13" t="s">
        <v>4</v>
      </c>
      <c r="G48" s="13"/>
      <c r="H48" s="13"/>
      <c r="I48" s="13"/>
      <c r="J48" s="13"/>
      <c r="K48" s="13"/>
      <c r="L48" s="13"/>
      <c r="M48" s="14">
        <v>0</v>
      </c>
      <c r="N48" s="15">
        <v>44631406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5872631.4400000004</v>
      </c>
      <c r="AG48" s="15">
        <v>0</v>
      </c>
      <c r="AH48" s="15">
        <v>0</v>
      </c>
      <c r="AI48" s="15">
        <v>5872631.4400000004</v>
      </c>
      <c r="AJ48" s="15">
        <v>-5872631.4400000004</v>
      </c>
      <c r="AK48" s="15">
        <v>38758774.560000002</v>
      </c>
      <c r="AL48" s="16">
        <v>0.13158069544123258</v>
      </c>
      <c r="AM48" s="5">
        <v>0</v>
      </c>
      <c r="AN48" s="6">
        <v>0</v>
      </c>
      <c r="AO48" s="2"/>
    </row>
    <row r="49" spans="1:41" ht="25.5" outlineLevel="5" x14ac:dyDescent="0.25">
      <c r="A49" s="12" t="s">
        <v>17</v>
      </c>
      <c r="B49" s="13" t="s">
        <v>12</v>
      </c>
      <c r="C49" s="13" t="s">
        <v>72</v>
      </c>
      <c r="D49" s="13" t="s">
        <v>75</v>
      </c>
      <c r="E49" s="13" t="s">
        <v>4</v>
      </c>
      <c r="F49" s="13" t="s">
        <v>4</v>
      </c>
      <c r="G49" s="13"/>
      <c r="H49" s="13"/>
      <c r="I49" s="13"/>
      <c r="J49" s="13"/>
      <c r="K49" s="13"/>
      <c r="L49" s="13"/>
      <c r="M49" s="14">
        <v>0</v>
      </c>
      <c r="N49" s="15">
        <v>39273000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5291287.63</v>
      </c>
      <c r="AG49" s="15">
        <v>0</v>
      </c>
      <c r="AH49" s="15">
        <v>0</v>
      </c>
      <c r="AI49" s="15">
        <v>5291287.63</v>
      </c>
      <c r="AJ49" s="15">
        <v>-5291287.63</v>
      </c>
      <c r="AK49" s="15">
        <v>33981712.369999997</v>
      </c>
      <c r="AL49" s="16">
        <v>0.13473092531764827</v>
      </c>
      <c r="AM49" s="5">
        <v>0</v>
      </c>
      <c r="AN49" s="6">
        <v>0</v>
      </c>
      <c r="AO49" s="2"/>
    </row>
    <row r="50" spans="1:41" ht="25.5" outlineLevel="5" x14ac:dyDescent="0.25">
      <c r="A50" s="12" t="s">
        <v>19</v>
      </c>
      <c r="B50" s="13" t="s">
        <v>12</v>
      </c>
      <c r="C50" s="13" t="s">
        <v>72</v>
      </c>
      <c r="D50" s="13" t="s">
        <v>76</v>
      </c>
      <c r="E50" s="13" t="s">
        <v>4</v>
      </c>
      <c r="F50" s="13" t="s">
        <v>4</v>
      </c>
      <c r="G50" s="13"/>
      <c r="H50" s="13"/>
      <c r="I50" s="13"/>
      <c r="J50" s="13"/>
      <c r="K50" s="13"/>
      <c r="L50" s="13"/>
      <c r="M50" s="14">
        <v>0</v>
      </c>
      <c r="N50" s="15">
        <v>2383706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581343.81000000006</v>
      </c>
      <c r="AG50" s="15">
        <v>0</v>
      </c>
      <c r="AH50" s="15">
        <v>0</v>
      </c>
      <c r="AI50" s="15">
        <v>581343.81000000006</v>
      </c>
      <c r="AJ50" s="15">
        <v>-581343.81000000006</v>
      </c>
      <c r="AK50" s="15">
        <v>1802362.19</v>
      </c>
      <c r="AL50" s="16">
        <v>0.24388234538990966</v>
      </c>
      <c r="AM50" s="5">
        <v>0</v>
      </c>
      <c r="AN50" s="6">
        <v>0</v>
      </c>
      <c r="AO50" s="2"/>
    </row>
    <row r="51" spans="1:41" ht="63.75" outlineLevel="5" x14ac:dyDescent="0.25">
      <c r="A51" s="12" t="s">
        <v>77</v>
      </c>
      <c r="B51" s="13" t="s">
        <v>12</v>
      </c>
      <c r="C51" s="13" t="s">
        <v>72</v>
      </c>
      <c r="D51" s="13" t="s">
        <v>78</v>
      </c>
      <c r="E51" s="13" t="s">
        <v>4</v>
      </c>
      <c r="F51" s="13" t="s">
        <v>4</v>
      </c>
      <c r="G51" s="13"/>
      <c r="H51" s="13"/>
      <c r="I51" s="13"/>
      <c r="J51" s="13"/>
      <c r="K51" s="13"/>
      <c r="L51" s="13"/>
      <c r="M51" s="14">
        <v>0</v>
      </c>
      <c r="N51" s="15">
        <v>2974700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2974700</v>
      </c>
      <c r="AL51" s="16">
        <v>0</v>
      </c>
      <c r="AM51" s="5">
        <v>0</v>
      </c>
      <c r="AN51" s="6">
        <v>0</v>
      </c>
      <c r="AO51" s="2"/>
    </row>
    <row r="52" spans="1:41" ht="25.5" outlineLevel="4" x14ac:dyDescent="0.25">
      <c r="A52" s="12" t="s">
        <v>35</v>
      </c>
      <c r="B52" s="13" t="s">
        <v>12</v>
      </c>
      <c r="C52" s="13" t="s">
        <v>72</v>
      </c>
      <c r="D52" s="13" t="s">
        <v>36</v>
      </c>
      <c r="E52" s="13" t="s">
        <v>4</v>
      </c>
      <c r="F52" s="13" t="s">
        <v>4</v>
      </c>
      <c r="G52" s="13"/>
      <c r="H52" s="13"/>
      <c r="I52" s="13"/>
      <c r="J52" s="13"/>
      <c r="K52" s="13"/>
      <c r="L52" s="13"/>
      <c r="M52" s="14">
        <v>0</v>
      </c>
      <c r="N52" s="15">
        <v>3133400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359652.6</v>
      </c>
      <c r="AG52" s="15">
        <v>0</v>
      </c>
      <c r="AH52" s="15">
        <v>0</v>
      </c>
      <c r="AI52" s="15">
        <v>359652.6</v>
      </c>
      <c r="AJ52" s="15">
        <v>-359652.6</v>
      </c>
      <c r="AK52" s="15">
        <v>2773747.4</v>
      </c>
      <c r="AL52" s="16">
        <v>0.11478030254675432</v>
      </c>
      <c r="AM52" s="5">
        <v>0</v>
      </c>
      <c r="AN52" s="6">
        <v>0</v>
      </c>
      <c r="AO52" s="2"/>
    </row>
    <row r="53" spans="1:41" ht="25.5" outlineLevel="5" x14ac:dyDescent="0.25">
      <c r="A53" s="12" t="s">
        <v>37</v>
      </c>
      <c r="B53" s="13" t="s">
        <v>12</v>
      </c>
      <c r="C53" s="13" t="s">
        <v>72</v>
      </c>
      <c r="D53" s="13" t="s">
        <v>38</v>
      </c>
      <c r="E53" s="13" t="s">
        <v>4</v>
      </c>
      <c r="F53" s="13" t="s">
        <v>4</v>
      </c>
      <c r="G53" s="13"/>
      <c r="H53" s="13"/>
      <c r="I53" s="13"/>
      <c r="J53" s="13"/>
      <c r="K53" s="13"/>
      <c r="L53" s="13"/>
      <c r="M53" s="14">
        <v>0</v>
      </c>
      <c r="N53" s="15">
        <v>2139500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335652.6</v>
      </c>
      <c r="AG53" s="15">
        <v>0</v>
      </c>
      <c r="AH53" s="15">
        <v>0</v>
      </c>
      <c r="AI53" s="15">
        <v>335652.6</v>
      </c>
      <c r="AJ53" s="15">
        <v>-335652.6</v>
      </c>
      <c r="AK53" s="15">
        <v>1803847.4</v>
      </c>
      <c r="AL53" s="16">
        <v>0.15688366440757187</v>
      </c>
      <c r="AM53" s="5">
        <v>0</v>
      </c>
      <c r="AN53" s="6">
        <v>0</v>
      </c>
      <c r="AO53" s="2"/>
    </row>
    <row r="54" spans="1:41" ht="25.5" outlineLevel="5" x14ac:dyDescent="0.25">
      <c r="A54" s="12" t="s">
        <v>39</v>
      </c>
      <c r="B54" s="13" t="s">
        <v>12</v>
      </c>
      <c r="C54" s="13" t="s">
        <v>72</v>
      </c>
      <c r="D54" s="13" t="s">
        <v>40</v>
      </c>
      <c r="E54" s="13" t="s">
        <v>4</v>
      </c>
      <c r="F54" s="13" t="s">
        <v>4</v>
      </c>
      <c r="G54" s="13"/>
      <c r="H54" s="13"/>
      <c r="I54" s="13"/>
      <c r="J54" s="13"/>
      <c r="K54" s="13"/>
      <c r="L54" s="13"/>
      <c r="M54" s="14">
        <v>0</v>
      </c>
      <c r="N54" s="15">
        <v>603100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24000</v>
      </c>
      <c r="AG54" s="15">
        <v>0</v>
      </c>
      <c r="AH54" s="15">
        <v>0</v>
      </c>
      <c r="AI54" s="15">
        <v>24000</v>
      </c>
      <c r="AJ54" s="15">
        <v>-24000</v>
      </c>
      <c r="AK54" s="15">
        <v>579100</v>
      </c>
      <c r="AL54" s="16">
        <v>3.9794395622616482E-2</v>
      </c>
      <c r="AM54" s="5">
        <v>0</v>
      </c>
      <c r="AN54" s="6">
        <v>0</v>
      </c>
      <c r="AO54" s="2"/>
    </row>
    <row r="55" spans="1:41" ht="25.5" outlineLevel="5" x14ac:dyDescent="0.25">
      <c r="A55" s="12" t="s">
        <v>41</v>
      </c>
      <c r="B55" s="13" t="s">
        <v>12</v>
      </c>
      <c r="C55" s="13" t="s">
        <v>72</v>
      </c>
      <c r="D55" s="13" t="s">
        <v>42</v>
      </c>
      <c r="E55" s="13" t="s">
        <v>4</v>
      </c>
      <c r="F55" s="13" t="s">
        <v>4</v>
      </c>
      <c r="G55" s="13"/>
      <c r="H55" s="13"/>
      <c r="I55" s="13"/>
      <c r="J55" s="13"/>
      <c r="K55" s="13"/>
      <c r="L55" s="13"/>
      <c r="M55" s="14">
        <v>0</v>
      </c>
      <c r="N55" s="15">
        <v>390800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390800</v>
      </c>
      <c r="AL55" s="16">
        <v>0</v>
      </c>
      <c r="AM55" s="5">
        <v>0</v>
      </c>
      <c r="AN55" s="6">
        <v>0</v>
      </c>
      <c r="AO55" s="2"/>
    </row>
    <row r="56" spans="1:41" outlineLevel="2" x14ac:dyDescent="0.25">
      <c r="A56" s="12" t="s">
        <v>79</v>
      </c>
      <c r="B56" s="13" t="s">
        <v>4</v>
      </c>
      <c r="C56" s="13" t="s">
        <v>80</v>
      </c>
      <c r="D56" s="13" t="s">
        <v>6</v>
      </c>
      <c r="E56" s="13" t="s">
        <v>4</v>
      </c>
      <c r="F56" s="13" t="s">
        <v>4</v>
      </c>
      <c r="G56" s="13"/>
      <c r="H56" s="13"/>
      <c r="I56" s="13"/>
      <c r="J56" s="13"/>
      <c r="K56" s="13"/>
      <c r="L56" s="13"/>
      <c r="M56" s="14">
        <v>0</v>
      </c>
      <c r="N56" s="15">
        <v>32782135.5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6870600.5</v>
      </c>
      <c r="AG56" s="15">
        <v>0</v>
      </c>
      <c r="AH56" s="15">
        <v>0</v>
      </c>
      <c r="AI56" s="15">
        <v>6870600.5</v>
      </c>
      <c r="AJ56" s="15">
        <v>-6870600.5</v>
      </c>
      <c r="AK56" s="15">
        <v>25911535</v>
      </c>
      <c r="AL56" s="16">
        <v>0.20958367706094069</v>
      </c>
      <c r="AM56" s="5">
        <v>0</v>
      </c>
      <c r="AN56" s="6">
        <v>0</v>
      </c>
      <c r="AO56" s="2"/>
    </row>
    <row r="57" spans="1:41" ht="25.5" outlineLevel="3" x14ac:dyDescent="0.25">
      <c r="A57" s="12" t="s">
        <v>11</v>
      </c>
      <c r="B57" s="13" t="s">
        <v>12</v>
      </c>
      <c r="C57" s="13" t="s">
        <v>80</v>
      </c>
      <c r="D57" s="13" t="s">
        <v>6</v>
      </c>
      <c r="E57" s="13" t="s">
        <v>4</v>
      </c>
      <c r="F57" s="13" t="s">
        <v>4</v>
      </c>
      <c r="G57" s="13"/>
      <c r="H57" s="13"/>
      <c r="I57" s="13"/>
      <c r="J57" s="13"/>
      <c r="K57" s="13"/>
      <c r="L57" s="13"/>
      <c r="M57" s="14">
        <v>0</v>
      </c>
      <c r="N57" s="15">
        <v>32782135.5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6870600.5</v>
      </c>
      <c r="AG57" s="15">
        <v>0</v>
      </c>
      <c r="AH57" s="15">
        <v>0</v>
      </c>
      <c r="AI57" s="15">
        <v>6870600.5</v>
      </c>
      <c r="AJ57" s="15">
        <v>-6870600.5</v>
      </c>
      <c r="AK57" s="15">
        <v>25911535</v>
      </c>
      <c r="AL57" s="16">
        <v>0.20958367706094069</v>
      </c>
      <c r="AM57" s="5">
        <v>0</v>
      </c>
      <c r="AN57" s="6">
        <v>0</v>
      </c>
      <c r="AO57" s="2"/>
    </row>
    <row r="58" spans="1:41" ht="38.25" outlineLevel="4" x14ac:dyDescent="0.25">
      <c r="A58" s="12" t="s">
        <v>73</v>
      </c>
      <c r="B58" s="13" t="s">
        <v>12</v>
      </c>
      <c r="C58" s="13" t="s">
        <v>80</v>
      </c>
      <c r="D58" s="13" t="s">
        <v>74</v>
      </c>
      <c r="E58" s="13" t="s">
        <v>4</v>
      </c>
      <c r="F58" s="13" t="s">
        <v>4</v>
      </c>
      <c r="G58" s="13"/>
      <c r="H58" s="13"/>
      <c r="I58" s="13"/>
      <c r="J58" s="13"/>
      <c r="K58" s="13"/>
      <c r="L58" s="13"/>
      <c r="M58" s="14">
        <v>0</v>
      </c>
      <c r="N58" s="15">
        <v>4609025.5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105137.7</v>
      </c>
      <c r="AG58" s="15">
        <v>0</v>
      </c>
      <c r="AH58" s="15">
        <v>0</v>
      </c>
      <c r="AI58" s="15">
        <v>105137.7</v>
      </c>
      <c r="AJ58" s="15">
        <v>-105137.7</v>
      </c>
      <c r="AK58" s="15">
        <v>4503887.8</v>
      </c>
      <c r="AL58" s="16">
        <v>2.28112645503914E-2</v>
      </c>
      <c r="AM58" s="5">
        <v>0</v>
      </c>
      <c r="AN58" s="6">
        <v>0</v>
      </c>
      <c r="AO58" s="2"/>
    </row>
    <row r="59" spans="1:41" ht="38.25" outlineLevel="5" x14ac:dyDescent="0.25">
      <c r="A59" s="12" t="s">
        <v>81</v>
      </c>
      <c r="B59" s="13" t="s">
        <v>12</v>
      </c>
      <c r="C59" s="13" t="s">
        <v>80</v>
      </c>
      <c r="D59" s="13" t="s">
        <v>82</v>
      </c>
      <c r="E59" s="13" t="s">
        <v>4</v>
      </c>
      <c r="F59" s="13" t="s">
        <v>4</v>
      </c>
      <c r="G59" s="13"/>
      <c r="H59" s="13"/>
      <c r="I59" s="13"/>
      <c r="J59" s="13"/>
      <c r="K59" s="13"/>
      <c r="L59" s="13"/>
      <c r="M59" s="14">
        <v>0</v>
      </c>
      <c r="N59" s="15">
        <v>1210800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1210800</v>
      </c>
      <c r="AL59" s="16">
        <v>0</v>
      </c>
      <c r="AM59" s="5">
        <v>0</v>
      </c>
      <c r="AN59" s="6">
        <v>0</v>
      </c>
      <c r="AO59" s="2"/>
    </row>
    <row r="60" spans="1:41" ht="51" outlineLevel="5" x14ac:dyDescent="0.25">
      <c r="A60" s="12" t="s">
        <v>83</v>
      </c>
      <c r="B60" s="13" t="s">
        <v>12</v>
      </c>
      <c r="C60" s="13" t="s">
        <v>80</v>
      </c>
      <c r="D60" s="13" t="s">
        <v>84</v>
      </c>
      <c r="E60" s="13" t="s">
        <v>4</v>
      </c>
      <c r="F60" s="13" t="s">
        <v>4</v>
      </c>
      <c r="G60" s="13"/>
      <c r="H60" s="13"/>
      <c r="I60" s="13"/>
      <c r="J60" s="13"/>
      <c r="K60" s="13"/>
      <c r="L60" s="13"/>
      <c r="M60" s="14">
        <v>0</v>
      </c>
      <c r="N60" s="15">
        <v>3398225.5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105137.7</v>
      </c>
      <c r="AG60" s="15">
        <v>0</v>
      </c>
      <c r="AH60" s="15">
        <v>0</v>
      </c>
      <c r="AI60" s="15">
        <v>105137.7</v>
      </c>
      <c r="AJ60" s="15">
        <v>-105137.7</v>
      </c>
      <c r="AK60" s="15">
        <v>3293087.8</v>
      </c>
      <c r="AL60" s="16">
        <v>3.0939000369457532E-2</v>
      </c>
      <c r="AM60" s="5">
        <v>0</v>
      </c>
      <c r="AN60" s="6">
        <v>0</v>
      </c>
      <c r="AO60" s="2"/>
    </row>
    <row r="61" spans="1:41" ht="38.25" outlineLevel="4" x14ac:dyDescent="0.25">
      <c r="A61" s="12" t="s">
        <v>85</v>
      </c>
      <c r="B61" s="13" t="s">
        <v>12</v>
      </c>
      <c r="C61" s="13" t="s">
        <v>80</v>
      </c>
      <c r="D61" s="13" t="s">
        <v>86</v>
      </c>
      <c r="E61" s="13" t="s">
        <v>4</v>
      </c>
      <c r="F61" s="13" t="s">
        <v>4</v>
      </c>
      <c r="G61" s="13"/>
      <c r="H61" s="13"/>
      <c r="I61" s="13"/>
      <c r="J61" s="13"/>
      <c r="K61" s="13"/>
      <c r="L61" s="13"/>
      <c r="M61" s="14">
        <v>0</v>
      </c>
      <c r="N61" s="15">
        <v>28173110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6765462.7999999998</v>
      </c>
      <c r="AG61" s="15">
        <v>0</v>
      </c>
      <c r="AH61" s="15">
        <v>0</v>
      </c>
      <c r="AI61" s="15">
        <v>6765462.7999999998</v>
      </c>
      <c r="AJ61" s="15">
        <v>-6765462.7999999998</v>
      </c>
      <c r="AK61" s="15">
        <v>21407647.199999999</v>
      </c>
      <c r="AL61" s="16">
        <v>0.24013901198696203</v>
      </c>
      <c r="AM61" s="5">
        <v>0</v>
      </c>
      <c r="AN61" s="6">
        <v>0</v>
      </c>
      <c r="AO61" s="2"/>
    </row>
    <row r="62" spans="1:41" ht="25.5" outlineLevel="5" x14ac:dyDescent="0.25">
      <c r="A62" s="12" t="s">
        <v>17</v>
      </c>
      <c r="B62" s="13" t="s">
        <v>12</v>
      </c>
      <c r="C62" s="13" t="s">
        <v>80</v>
      </c>
      <c r="D62" s="13" t="s">
        <v>87</v>
      </c>
      <c r="E62" s="13" t="s">
        <v>4</v>
      </c>
      <c r="F62" s="13" t="s">
        <v>4</v>
      </c>
      <c r="G62" s="13"/>
      <c r="H62" s="13"/>
      <c r="I62" s="13"/>
      <c r="J62" s="13"/>
      <c r="K62" s="13"/>
      <c r="L62" s="13"/>
      <c r="M62" s="14">
        <v>0</v>
      </c>
      <c r="N62" s="15">
        <v>27036530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6436705.2999999998</v>
      </c>
      <c r="AG62" s="15">
        <v>0</v>
      </c>
      <c r="AH62" s="15">
        <v>0</v>
      </c>
      <c r="AI62" s="15">
        <v>6436705.2999999998</v>
      </c>
      <c r="AJ62" s="15">
        <v>-6436705.2999999998</v>
      </c>
      <c r="AK62" s="15">
        <v>20599824.699999999</v>
      </c>
      <c r="AL62" s="16">
        <v>0.23807438676486961</v>
      </c>
      <c r="AM62" s="5">
        <v>0</v>
      </c>
      <c r="AN62" s="6">
        <v>0</v>
      </c>
      <c r="AO62" s="2"/>
    </row>
    <row r="63" spans="1:41" ht="25.5" outlineLevel="5" x14ac:dyDescent="0.25">
      <c r="A63" s="12" t="s">
        <v>19</v>
      </c>
      <c r="B63" s="13" t="s">
        <v>12</v>
      </c>
      <c r="C63" s="13" t="s">
        <v>80</v>
      </c>
      <c r="D63" s="13" t="s">
        <v>88</v>
      </c>
      <c r="E63" s="13" t="s">
        <v>4</v>
      </c>
      <c r="F63" s="13" t="s">
        <v>4</v>
      </c>
      <c r="G63" s="13"/>
      <c r="H63" s="13"/>
      <c r="I63" s="13"/>
      <c r="J63" s="13"/>
      <c r="K63" s="13"/>
      <c r="L63" s="13"/>
      <c r="M63" s="14">
        <v>0</v>
      </c>
      <c r="N63" s="15">
        <v>216480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40000</v>
      </c>
      <c r="AG63" s="15">
        <v>0</v>
      </c>
      <c r="AH63" s="15">
        <v>0</v>
      </c>
      <c r="AI63" s="15">
        <v>40000</v>
      </c>
      <c r="AJ63" s="15">
        <v>-40000</v>
      </c>
      <c r="AK63" s="15">
        <v>176480</v>
      </c>
      <c r="AL63" s="16">
        <v>0.18477457501847747</v>
      </c>
      <c r="AM63" s="5">
        <v>0</v>
      </c>
      <c r="AN63" s="6">
        <v>0</v>
      </c>
      <c r="AO63" s="2"/>
    </row>
    <row r="64" spans="1:41" ht="25.5" outlineLevel="5" x14ac:dyDescent="0.25">
      <c r="A64" s="12" t="s">
        <v>53</v>
      </c>
      <c r="B64" s="13" t="s">
        <v>12</v>
      </c>
      <c r="C64" s="13" t="s">
        <v>80</v>
      </c>
      <c r="D64" s="13" t="s">
        <v>89</v>
      </c>
      <c r="E64" s="13" t="s">
        <v>4</v>
      </c>
      <c r="F64" s="13" t="s">
        <v>4</v>
      </c>
      <c r="G64" s="13"/>
      <c r="H64" s="13"/>
      <c r="I64" s="13"/>
      <c r="J64" s="13"/>
      <c r="K64" s="13"/>
      <c r="L64" s="13"/>
      <c r="M64" s="14">
        <v>0</v>
      </c>
      <c r="N64" s="15">
        <v>808100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256053.5</v>
      </c>
      <c r="AG64" s="15">
        <v>0</v>
      </c>
      <c r="AH64" s="15">
        <v>0</v>
      </c>
      <c r="AI64" s="15">
        <v>256053.5</v>
      </c>
      <c r="AJ64" s="15">
        <v>-256053.5</v>
      </c>
      <c r="AK64" s="15">
        <v>552046.5</v>
      </c>
      <c r="AL64" s="16">
        <v>0.31685868085632968</v>
      </c>
      <c r="AM64" s="5">
        <v>0</v>
      </c>
      <c r="AN64" s="6">
        <v>0</v>
      </c>
      <c r="AO64" s="2"/>
    </row>
    <row r="65" spans="1:41" ht="25.5" outlineLevel="5" x14ac:dyDescent="0.25">
      <c r="A65" s="12" t="s">
        <v>17</v>
      </c>
      <c r="B65" s="13" t="s">
        <v>12</v>
      </c>
      <c r="C65" s="13" t="s">
        <v>80</v>
      </c>
      <c r="D65" s="13" t="s">
        <v>90</v>
      </c>
      <c r="E65" s="13" t="s">
        <v>4</v>
      </c>
      <c r="F65" s="13" t="s">
        <v>4</v>
      </c>
      <c r="G65" s="13"/>
      <c r="H65" s="13"/>
      <c r="I65" s="13"/>
      <c r="J65" s="13"/>
      <c r="K65" s="13"/>
      <c r="L65" s="13"/>
      <c r="M65" s="14">
        <v>0</v>
      </c>
      <c r="N65" s="15">
        <v>112000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32704</v>
      </c>
      <c r="AG65" s="15">
        <v>0</v>
      </c>
      <c r="AH65" s="15">
        <v>0</v>
      </c>
      <c r="AI65" s="15">
        <v>32704</v>
      </c>
      <c r="AJ65" s="15">
        <v>-32704</v>
      </c>
      <c r="AK65" s="15">
        <v>79296</v>
      </c>
      <c r="AL65" s="16">
        <v>0.29199999999999998</v>
      </c>
      <c r="AM65" s="5">
        <v>0</v>
      </c>
      <c r="AN65" s="6">
        <v>0</v>
      </c>
      <c r="AO65" s="2"/>
    </row>
    <row r="66" spans="1:41" outlineLevel="1" x14ac:dyDescent="0.25">
      <c r="A66" s="12" t="s">
        <v>91</v>
      </c>
      <c r="B66" s="13" t="s">
        <v>4</v>
      </c>
      <c r="C66" s="13" t="s">
        <v>92</v>
      </c>
      <c r="D66" s="13" t="s">
        <v>6</v>
      </c>
      <c r="E66" s="13" t="s">
        <v>4</v>
      </c>
      <c r="F66" s="13" t="s">
        <v>4</v>
      </c>
      <c r="G66" s="13"/>
      <c r="H66" s="13"/>
      <c r="I66" s="13"/>
      <c r="J66" s="13"/>
      <c r="K66" s="13"/>
      <c r="L66" s="13"/>
      <c r="M66" s="14">
        <v>0</v>
      </c>
      <c r="N66" s="15">
        <v>10282189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888645.18</v>
      </c>
      <c r="AG66" s="15">
        <v>0</v>
      </c>
      <c r="AH66" s="15">
        <v>0</v>
      </c>
      <c r="AI66" s="15">
        <v>888645.18</v>
      </c>
      <c r="AJ66" s="15">
        <v>-888645.18</v>
      </c>
      <c r="AK66" s="15">
        <v>9393543.8200000003</v>
      </c>
      <c r="AL66" s="16">
        <v>8.6425680368256208E-2</v>
      </c>
      <c r="AM66" s="5">
        <v>0</v>
      </c>
      <c r="AN66" s="6">
        <v>0</v>
      </c>
      <c r="AO66" s="2"/>
    </row>
    <row r="67" spans="1:41" outlineLevel="2" x14ac:dyDescent="0.25">
      <c r="A67" s="12" t="s">
        <v>93</v>
      </c>
      <c r="B67" s="13" t="s">
        <v>4</v>
      </c>
      <c r="C67" s="13" t="s">
        <v>94</v>
      </c>
      <c r="D67" s="13" t="s">
        <v>6</v>
      </c>
      <c r="E67" s="13" t="s">
        <v>4</v>
      </c>
      <c r="F67" s="13" t="s">
        <v>4</v>
      </c>
      <c r="G67" s="13"/>
      <c r="H67" s="13"/>
      <c r="I67" s="13"/>
      <c r="J67" s="13"/>
      <c r="K67" s="13"/>
      <c r="L67" s="13"/>
      <c r="M67" s="14">
        <v>0</v>
      </c>
      <c r="N67" s="15">
        <v>2370000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126456.18</v>
      </c>
      <c r="AG67" s="15">
        <v>0</v>
      </c>
      <c r="AH67" s="15">
        <v>0</v>
      </c>
      <c r="AI67" s="15">
        <v>126456.18</v>
      </c>
      <c r="AJ67" s="15">
        <v>-126456.18</v>
      </c>
      <c r="AK67" s="15">
        <v>2243543.8199999998</v>
      </c>
      <c r="AL67" s="16">
        <v>5.3357037974683545E-2</v>
      </c>
      <c r="AM67" s="5">
        <v>0</v>
      </c>
      <c r="AN67" s="6">
        <v>0</v>
      </c>
      <c r="AO67" s="2"/>
    </row>
    <row r="68" spans="1:41" ht="25.5" outlineLevel="3" x14ac:dyDescent="0.25">
      <c r="A68" s="12" t="s">
        <v>11</v>
      </c>
      <c r="B68" s="13" t="s">
        <v>12</v>
      </c>
      <c r="C68" s="13" t="s">
        <v>94</v>
      </c>
      <c r="D68" s="13" t="s">
        <v>6</v>
      </c>
      <c r="E68" s="13" t="s">
        <v>4</v>
      </c>
      <c r="F68" s="13" t="s">
        <v>4</v>
      </c>
      <c r="G68" s="13"/>
      <c r="H68" s="13"/>
      <c r="I68" s="13"/>
      <c r="J68" s="13"/>
      <c r="K68" s="13"/>
      <c r="L68" s="13"/>
      <c r="M68" s="14">
        <v>0</v>
      </c>
      <c r="N68" s="15">
        <v>2250000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97817.18</v>
      </c>
      <c r="AG68" s="15">
        <v>0</v>
      </c>
      <c r="AH68" s="15">
        <v>0</v>
      </c>
      <c r="AI68" s="15">
        <v>97817.18</v>
      </c>
      <c r="AJ68" s="15">
        <v>-97817.18</v>
      </c>
      <c r="AK68" s="15">
        <v>2152182.8199999998</v>
      </c>
      <c r="AL68" s="16">
        <v>4.3474302222222219E-2</v>
      </c>
      <c r="AM68" s="5">
        <v>0</v>
      </c>
      <c r="AN68" s="6">
        <v>0</v>
      </c>
      <c r="AO68" s="2"/>
    </row>
    <row r="69" spans="1:41" ht="25.5" outlineLevel="4" x14ac:dyDescent="0.25">
      <c r="A69" s="12" t="s">
        <v>67</v>
      </c>
      <c r="B69" s="13" t="s">
        <v>12</v>
      </c>
      <c r="C69" s="13" t="s">
        <v>94</v>
      </c>
      <c r="D69" s="13" t="s">
        <v>68</v>
      </c>
      <c r="E69" s="13" t="s">
        <v>4</v>
      </c>
      <c r="F69" s="13" t="s">
        <v>4</v>
      </c>
      <c r="G69" s="13"/>
      <c r="H69" s="13"/>
      <c r="I69" s="13"/>
      <c r="J69" s="13"/>
      <c r="K69" s="13"/>
      <c r="L69" s="13"/>
      <c r="M69" s="14">
        <v>0</v>
      </c>
      <c r="N69" s="15">
        <v>2200000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97817.18</v>
      </c>
      <c r="AG69" s="15">
        <v>0</v>
      </c>
      <c r="AH69" s="15">
        <v>0</v>
      </c>
      <c r="AI69" s="15">
        <v>97817.18</v>
      </c>
      <c r="AJ69" s="15">
        <v>-97817.18</v>
      </c>
      <c r="AK69" s="15">
        <v>2102182.8199999998</v>
      </c>
      <c r="AL69" s="16">
        <v>4.4462354545454545E-2</v>
      </c>
      <c r="AM69" s="5">
        <v>0</v>
      </c>
      <c r="AN69" s="6">
        <v>0</v>
      </c>
      <c r="AO69" s="2"/>
    </row>
    <row r="70" spans="1:41" ht="51" outlineLevel="5" x14ac:dyDescent="0.25">
      <c r="A70" s="12" t="s">
        <v>95</v>
      </c>
      <c r="B70" s="13" t="s">
        <v>12</v>
      </c>
      <c r="C70" s="13" t="s">
        <v>94</v>
      </c>
      <c r="D70" s="13" t="s">
        <v>96</v>
      </c>
      <c r="E70" s="13" t="s">
        <v>4</v>
      </c>
      <c r="F70" s="13" t="s">
        <v>4</v>
      </c>
      <c r="G70" s="13"/>
      <c r="H70" s="13"/>
      <c r="I70" s="13"/>
      <c r="J70" s="13"/>
      <c r="K70" s="13"/>
      <c r="L70" s="13"/>
      <c r="M70" s="14">
        <v>0</v>
      </c>
      <c r="N70" s="15">
        <v>2200000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97817.18</v>
      </c>
      <c r="AG70" s="15">
        <v>0</v>
      </c>
      <c r="AH70" s="15">
        <v>0</v>
      </c>
      <c r="AI70" s="15">
        <v>97817.18</v>
      </c>
      <c r="AJ70" s="15">
        <v>-97817.18</v>
      </c>
      <c r="AK70" s="15">
        <v>2102182.8199999998</v>
      </c>
      <c r="AL70" s="16">
        <v>4.4462354545454545E-2</v>
      </c>
      <c r="AM70" s="5">
        <v>0</v>
      </c>
      <c r="AN70" s="6">
        <v>0</v>
      </c>
      <c r="AO70" s="2"/>
    </row>
    <row r="71" spans="1:41" ht="38.25" outlineLevel="4" x14ac:dyDescent="0.25">
      <c r="A71" s="12" t="s">
        <v>85</v>
      </c>
      <c r="B71" s="13" t="s">
        <v>12</v>
      </c>
      <c r="C71" s="13" t="s">
        <v>94</v>
      </c>
      <c r="D71" s="13" t="s">
        <v>86</v>
      </c>
      <c r="E71" s="13" t="s">
        <v>4</v>
      </c>
      <c r="F71" s="13" t="s">
        <v>4</v>
      </c>
      <c r="G71" s="13"/>
      <c r="H71" s="13"/>
      <c r="I71" s="13"/>
      <c r="J71" s="13"/>
      <c r="K71" s="13"/>
      <c r="L71" s="13"/>
      <c r="M71" s="14">
        <v>0</v>
      </c>
      <c r="N71" s="15">
        <v>50000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50000</v>
      </c>
      <c r="AL71" s="16">
        <v>0</v>
      </c>
      <c r="AM71" s="5">
        <v>0</v>
      </c>
      <c r="AN71" s="6">
        <v>0</v>
      </c>
      <c r="AO71" s="2"/>
    </row>
    <row r="72" spans="1:41" ht="51" outlineLevel="5" x14ac:dyDescent="0.25">
      <c r="A72" s="12" t="s">
        <v>97</v>
      </c>
      <c r="B72" s="13" t="s">
        <v>12</v>
      </c>
      <c r="C72" s="13" t="s">
        <v>94</v>
      </c>
      <c r="D72" s="13" t="s">
        <v>98</v>
      </c>
      <c r="E72" s="13" t="s">
        <v>4</v>
      </c>
      <c r="F72" s="13" t="s">
        <v>4</v>
      </c>
      <c r="G72" s="13"/>
      <c r="H72" s="13"/>
      <c r="I72" s="13"/>
      <c r="J72" s="13"/>
      <c r="K72" s="13"/>
      <c r="L72" s="13"/>
      <c r="M72" s="14">
        <v>0</v>
      </c>
      <c r="N72" s="15">
        <v>50000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50000</v>
      </c>
      <c r="AL72" s="16">
        <v>0</v>
      </c>
      <c r="AM72" s="5">
        <v>0</v>
      </c>
      <c r="AN72" s="6">
        <v>0</v>
      </c>
      <c r="AO72" s="2"/>
    </row>
    <row r="73" spans="1:41" ht="25.5" outlineLevel="3" x14ac:dyDescent="0.25">
      <c r="A73" s="12" t="s">
        <v>99</v>
      </c>
      <c r="B73" s="13" t="s">
        <v>100</v>
      </c>
      <c r="C73" s="13" t="s">
        <v>94</v>
      </c>
      <c r="D73" s="13" t="s">
        <v>6</v>
      </c>
      <c r="E73" s="13" t="s">
        <v>4</v>
      </c>
      <c r="F73" s="13" t="s">
        <v>4</v>
      </c>
      <c r="G73" s="13"/>
      <c r="H73" s="13"/>
      <c r="I73" s="13"/>
      <c r="J73" s="13"/>
      <c r="K73" s="13"/>
      <c r="L73" s="13"/>
      <c r="M73" s="14">
        <v>0</v>
      </c>
      <c r="N73" s="15">
        <v>120000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28639</v>
      </c>
      <c r="AG73" s="15">
        <v>0</v>
      </c>
      <c r="AH73" s="15">
        <v>0</v>
      </c>
      <c r="AI73" s="15">
        <v>28639</v>
      </c>
      <c r="AJ73" s="15">
        <v>-28639</v>
      </c>
      <c r="AK73" s="15">
        <v>91361</v>
      </c>
      <c r="AL73" s="16">
        <v>0.23865833333333333</v>
      </c>
      <c r="AM73" s="5">
        <v>0</v>
      </c>
      <c r="AN73" s="6">
        <v>0</v>
      </c>
      <c r="AO73" s="2"/>
    </row>
    <row r="74" spans="1:41" ht="25.5" outlineLevel="4" x14ac:dyDescent="0.25">
      <c r="A74" s="12" t="s">
        <v>67</v>
      </c>
      <c r="B74" s="13" t="s">
        <v>100</v>
      </c>
      <c r="C74" s="13" t="s">
        <v>94</v>
      </c>
      <c r="D74" s="13" t="s">
        <v>68</v>
      </c>
      <c r="E74" s="13" t="s">
        <v>4</v>
      </c>
      <c r="F74" s="13" t="s">
        <v>4</v>
      </c>
      <c r="G74" s="13"/>
      <c r="H74" s="13"/>
      <c r="I74" s="13"/>
      <c r="J74" s="13"/>
      <c r="K74" s="13"/>
      <c r="L74" s="13"/>
      <c r="M74" s="14">
        <v>0</v>
      </c>
      <c r="N74" s="15">
        <v>120000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28639</v>
      </c>
      <c r="AG74" s="15">
        <v>0</v>
      </c>
      <c r="AH74" s="15">
        <v>0</v>
      </c>
      <c r="AI74" s="15">
        <v>28639</v>
      </c>
      <c r="AJ74" s="15">
        <v>-28639</v>
      </c>
      <c r="AK74" s="15">
        <v>91361</v>
      </c>
      <c r="AL74" s="16">
        <v>0.23865833333333333</v>
      </c>
      <c r="AM74" s="5">
        <v>0</v>
      </c>
      <c r="AN74" s="6">
        <v>0</v>
      </c>
      <c r="AO74" s="2"/>
    </row>
    <row r="75" spans="1:41" ht="51" outlineLevel="5" x14ac:dyDescent="0.25">
      <c r="A75" s="12" t="s">
        <v>95</v>
      </c>
      <c r="B75" s="13" t="s">
        <v>100</v>
      </c>
      <c r="C75" s="13" t="s">
        <v>94</v>
      </c>
      <c r="D75" s="13" t="s">
        <v>96</v>
      </c>
      <c r="E75" s="13" t="s">
        <v>4</v>
      </c>
      <c r="F75" s="13" t="s">
        <v>4</v>
      </c>
      <c r="G75" s="13"/>
      <c r="H75" s="13"/>
      <c r="I75" s="13"/>
      <c r="J75" s="13"/>
      <c r="K75" s="13"/>
      <c r="L75" s="13"/>
      <c r="M75" s="14">
        <v>0</v>
      </c>
      <c r="N75" s="15">
        <v>120000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28639</v>
      </c>
      <c r="AG75" s="15">
        <v>0</v>
      </c>
      <c r="AH75" s="15">
        <v>0</v>
      </c>
      <c r="AI75" s="15">
        <v>28639</v>
      </c>
      <c r="AJ75" s="15">
        <v>-28639</v>
      </c>
      <c r="AK75" s="15">
        <v>91361</v>
      </c>
      <c r="AL75" s="16">
        <v>0.23865833333333333</v>
      </c>
      <c r="AM75" s="5">
        <v>0</v>
      </c>
      <c r="AN75" s="6">
        <v>0</v>
      </c>
      <c r="AO75" s="2"/>
    </row>
    <row r="76" spans="1:41" outlineLevel="2" x14ac:dyDescent="0.25">
      <c r="A76" s="12" t="s">
        <v>101</v>
      </c>
      <c r="B76" s="13" t="s">
        <v>4</v>
      </c>
      <c r="C76" s="13" t="s">
        <v>102</v>
      </c>
      <c r="D76" s="13" t="s">
        <v>6</v>
      </c>
      <c r="E76" s="13" t="s">
        <v>4</v>
      </c>
      <c r="F76" s="13" t="s">
        <v>4</v>
      </c>
      <c r="G76" s="13"/>
      <c r="H76" s="13"/>
      <c r="I76" s="13"/>
      <c r="J76" s="13"/>
      <c r="K76" s="13"/>
      <c r="L76" s="13"/>
      <c r="M76" s="14">
        <v>0</v>
      </c>
      <c r="N76" s="15">
        <v>7912189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762189</v>
      </c>
      <c r="AG76" s="15">
        <v>0</v>
      </c>
      <c r="AH76" s="15">
        <v>0</v>
      </c>
      <c r="AI76" s="15">
        <v>762189</v>
      </c>
      <c r="AJ76" s="15">
        <v>-762189</v>
      </c>
      <c r="AK76" s="15">
        <v>7150000</v>
      </c>
      <c r="AL76" s="16">
        <v>9.6330990071142139E-2</v>
      </c>
      <c r="AM76" s="5">
        <v>0</v>
      </c>
      <c r="AN76" s="6">
        <v>0</v>
      </c>
      <c r="AO76" s="2"/>
    </row>
    <row r="77" spans="1:41" ht="25.5" outlineLevel="3" x14ac:dyDescent="0.25">
      <c r="A77" s="12" t="s">
        <v>11</v>
      </c>
      <c r="B77" s="13" t="s">
        <v>12</v>
      </c>
      <c r="C77" s="13" t="s">
        <v>102</v>
      </c>
      <c r="D77" s="13" t="s">
        <v>6</v>
      </c>
      <c r="E77" s="13" t="s">
        <v>4</v>
      </c>
      <c r="F77" s="13" t="s">
        <v>4</v>
      </c>
      <c r="G77" s="13"/>
      <c r="H77" s="13"/>
      <c r="I77" s="13"/>
      <c r="J77" s="13"/>
      <c r="K77" s="13"/>
      <c r="L77" s="13"/>
      <c r="M77" s="14">
        <v>0</v>
      </c>
      <c r="N77" s="15">
        <v>7912189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762189</v>
      </c>
      <c r="AG77" s="15">
        <v>0</v>
      </c>
      <c r="AH77" s="15">
        <v>0</v>
      </c>
      <c r="AI77" s="15">
        <v>762189</v>
      </c>
      <c r="AJ77" s="15">
        <v>-762189</v>
      </c>
      <c r="AK77" s="15">
        <v>7150000</v>
      </c>
      <c r="AL77" s="16">
        <v>9.6330990071142139E-2</v>
      </c>
      <c r="AM77" s="5">
        <v>0</v>
      </c>
      <c r="AN77" s="6">
        <v>0</v>
      </c>
      <c r="AO77" s="2"/>
    </row>
    <row r="78" spans="1:41" ht="38.25" outlineLevel="4" x14ac:dyDescent="0.25">
      <c r="A78" s="12" t="s">
        <v>85</v>
      </c>
      <c r="B78" s="13" t="s">
        <v>12</v>
      </c>
      <c r="C78" s="13" t="s">
        <v>102</v>
      </c>
      <c r="D78" s="13" t="s">
        <v>86</v>
      </c>
      <c r="E78" s="13" t="s">
        <v>4</v>
      </c>
      <c r="F78" s="13" t="s">
        <v>4</v>
      </c>
      <c r="G78" s="13"/>
      <c r="H78" s="13"/>
      <c r="I78" s="13"/>
      <c r="J78" s="13"/>
      <c r="K78" s="13"/>
      <c r="L78" s="13"/>
      <c r="M78" s="14">
        <v>0</v>
      </c>
      <c r="N78" s="15">
        <v>7912189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762189</v>
      </c>
      <c r="AG78" s="15">
        <v>0</v>
      </c>
      <c r="AH78" s="15">
        <v>0</v>
      </c>
      <c r="AI78" s="15">
        <v>762189</v>
      </c>
      <c r="AJ78" s="15">
        <v>-762189</v>
      </c>
      <c r="AK78" s="15">
        <v>7150000</v>
      </c>
      <c r="AL78" s="16">
        <v>9.6330990071142139E-2</v>
      </c>
      <c r="AM78" s="5">
        <v>0</v>
      </c>
      <c r="AN78" s="6">
        <v>0</v>
      </c>
      <c r="AO78" s="2"/>
    </row>
    <row r="79" spans="1:41" ht="63.75" outlineLevel="5" x14ac:dyDescent="0.25">
      <c r="A79" s="12" t="s">
        <v>103</v>
      </c>
      <c r="B79" s="13" t="s">
        <v>12</v>
      </c>
      <c r="C79" s="13" t="s">
        <v>102</v>
      </c>
      <c r="D79" s="13" t="s">
        <v>104</v>
      </c>
      <c r="E79" s="13" t="s">
        <v>4</v>
      </c>
      <c r="F79" s="13" t="s">
        <v>4</v>
      </c>
      <c r="G79" s="13"/>
      <c r="H79" s="13"/>
      <c r="I79" s="13"/>
      <c r="J79" s="13"/>
      <c r="K79" s="13"/>
      <c r="L79" s="13"/>
      <c r="M79" s="14">
        <v>0</v>
      </c>
      <c r="N79" s="15">
        <v>7912189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762189</v>
      </c>
      <c r="AG79" s="15">
        <v>0</v>
      </c>
      <c r="AH79" s="15">
        <v>0</v>
      </c>
      <c r="AI79" s="15">
        <v>762189</v>
      </c>
      <c r="AJ79" s="15">
        <v>-762189</v>
      </c>
      <c r="AK79" s="15">
        <v>7150000</v>
      </c>
      <c r="AL79" s="16">
        <v>9.6330990071142139E-2</v>
      </c>
      <c r="AM79" s="5">
        <v>0</v>
      </c>
      <c r="AN79" s="6">
        <v>0</v>
      </c>
      <c r="AO79" s="2"/>
    </row>
    <row r="80" spans="1:41" ht="38.25" x14ac:dyDescent="0.25">
      <c r="A80" s="17" t="s">
        <v>105</v>
      </c>
      <c r="B80" s="18" t="s">
        <v>4</v>
      </c>
      <c r="C80" s="18" t="s">
        <v>5</v>
      </c>
      <c r="D80" s="18" t="s">
        <v>106</v>
      </c>
      <c r="E80" s="13" t="s">
        <v>4</v>
      </c>
      <c r="F80" s="13" t="s">
        <v>4</v>
      </c>
      <c r="G80" s="13"/>
      <c r="H80" s="13"/>
      <c r="I80" s="13"/>
      <c r="J80" s="13"/>
      <c r="K80" s="13"/>
      <c r="L80" s="13"/>
      <c r="M80" s="14">
        <v>0</v>
      </c>
      <c r="N80" s="19">
        <v>76970376.310000002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9">
        <v>13083511.869999999</v>
      </c>
      <c r="AG80" s="15">
        <v>0</v>
      </c>
      <c r="AH80" s="15">
        <v>0</v>
      </c>
      <c r="AI80" s="15">
        <v>13083511.869999999</v>
      </c>
      <c r="AJ80" s="15">
        <v>-13083511.869999999</v>
      </c>
      <c r="AK80" s="19">
        <v>63886864.439999998</v>
      </c>
      <c r="AL80" s="20">
        <v>0.16998113426528991</v>
      </c>
      <c r="AM80" s="5">
        <v>0</v>
      </c>
      <c r="AN80" s="6">
        <v>0</v>
      </c>
      <c r="AO80" s="2"/>
    </row>
    <row r="81" spans="1:41" outlineLevel="1" x14ac:dyDescent="0.25">
      <c r="A81" s="12" t="s">
        <v>7</v>
      </c>
      <c r="B81" s="13" t="s">
        <v>4</v>
      </c>
      <c r="C81" s="13" t="s">
        <v>8</v>
      </c>
      <c r="D81" s="13" t="s">
        <v>106</v>
      </c>
      <c r="E81" s="13" t="s">
        <v>4</v>
      </c>
      <c r="F81" s="13" t="s">
        <v>4</v>
      </c>
      <c r="G81" s="13"/>
      <c r="H81" s="13"/>
      <c r="I81" s="13"/>
      <c r="J81" s="13"/>
      <c r="K81" s="13"/>
      <c r="L81" s="13"/>
      <c r="M81" s="14">
        <v>0</v>
      </c>
      <c r="N81" s="15">
        <v>19370580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3792674.44</v>
      </c>
      <c r="AG81" s="15">
        <v>0</v>
      </c>
      <c r="AH81" s="15">
        <v>0</v>
      </c>
      <c r="AI81" s="15">
        <v>3792674.44</v>
      </c>
      <c r="AJ81" s="15">
        <v>-3792674.44</v>
      </c>
      <c r="AK81" s="15">
        <v>15577905.560000001</v>
      </c>
      <c r="AL81" s="16">
        <v>0.19579560550071293</v>
      </c>
      <c r="AM81" s="5">
        <v>0</v>
      </c>
      <c r="AN81" s="6">
        <v>0</v>
      </c>
      <c r="AO81" s="2"/>
    </row>
    <row r="82" spans="1:41" outlineLevel="2" x14ac:dyDescent="0.25">
      <c r="A82" s="12" t="s">
        <v>71</v>
      </c>
      <c r="B82" s="13" t="s">
        <v>4</v>
      </c>
      <c r="C82" s="13" t="s">
        <v>72</v>
      </c>
      <c r="D82" s="13" t="s">
        <v>106</v>
      </c>
      <c r="E82" s="13" t="s">
        <v>4</v>
      </c>
      <c r="F82" s="13" t="s">
        <v>4</v>
      </c>
      <c r="G82" s="13"/>
      <c r="H82" s="13"/>
      <c r="I82" s="13"/>
      <c r="J82" s="13"/>
      <c r="K82" s="13"/>
      <c r="L82" s="13"/>
      <c r="M82" s="14">
        <v>0</v>
      </c>
      <c r="N82" s="15">
        <v>19370580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3792674.44</v>
      </c>
      <c r="AG82" s="15">
        <v>0</v>
      </c>
      <c r="AH82" s="15">
        <v>0</v>
      </c>
      <c r="AI82" s="15">
        <v>3792674.44</v>
      </c>
      <c r="AJ82" s="15">
        <v>-3792674.44</v>
      </c>
      <c r="AK82" s="15">
        <v>15577905.560000001</v>
      </c>
      <c r="AL82" s="16">
        <v>0.19579560550071293</v>
      </c>
      <c r="AM82" s="5">
        <v>0</v>
      </c>
      <c r="AN82" s="6">
        <v>0</v>
      </c>
      <c r="AO82" s="2"/>
    </row>
    <row r="83" spans="1:41" ht="25.5" outlineLevel="3" x14ac:dyDescent="0.25">
      <c r="A83" s="12" t="s">
        <v>99</v>
      </c>
      <c r="B83" s="13" t="s">
        <v>100</v>
      </c>
      <c r="C83" s="13" t="s">
        <v>72</v>
      </c>
      <c r="D83" s="13" t="s">
        <v>106</v>
      </c>
      <c r="E83" s="13" t="s">
        <v>4</v>
      </c>
      <c r="F83" s="13" t="s">
        <v>4</v>
      </c>
      <c r="G83" s="13"/>
      <c r="H83" s="13"/>
      <c r="I83" s="13"/>
      <c r="J83" s="13"/>
      <c r="K83" s="13"/>
      <c r="L83" s="13"/>
      <c r="M83" s="14">
        <v>0</v>
      </c>
      <c r="N83" s="15">
        <v>19370580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3792674.44</v>
      </c>
      <c r="AG83" s="15">
        <v>0</v>
      </c>
      <c r="AH83" s="15">
        <v>0</v>
      </c>
      <c r="AI83" s="15">
        <v>3792674.44</v>
      </c>
      <c r="AJ83" s="15">
        <v>-3792674.44</v>
      </c>
      <c r="AK83" s="15">
        <v>15577905.560000001</v>
      </c>
      <c r="AL83" s="16">
        <v>0.19579560550071293</v>
      </c>
      <c r="AM83" s="5">
        <v>0</v>
      </c>
      <c r="AN83" s="6">
        <v>0</v>
      </c>
      <c r="AO83" s="2"/>
    </row>
    <row r="84" spans="1:41" ht="51" outlineLevel="4" x14ac:dyDescent="0.25">
      <c r="A84" s="12" t="s">
        <v>107</v>
      </c>
      <c r="B84" s="13" t="s">
        <v>100</v>
      </c>
      <c r="C84" s="13" t="s">
        <v>72</v>
      </c>
      <c r="D84" s="13" t="s">
        <v>108</v>
      </c>
      <c r="E84" s="13" t="s">
        <v>4</v>
      </c>
      <c r="F84" s="13" t="s">
        <v>4</v>
      </c>
      <c r="G84" s="13"/>
      <c r="H84" s="13"/>
      <c r="I84" s="13"/>
      <c r="J84" s="13"/>
      <c r="K84" s="13"/>
      <c r="L84" s="13"/>
      <c r="M84" s="14">
        <v>0</v>
      </c>
      <c r="N84" s="15">
        <v>19370580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3792674.44</v>
      </c>
      <c r="AG84" s="15">
        <v>0</v>
      </c>
      <c r="AH84" s="15">
        <v>0</v>
      </c>
      <c r="AI84" s="15">
        <v>3792674.44</v>
      </c>
      <c r="AJ84" s="15">
        <v>-3792674.44</v>
      </c>
      <c r="AK84" s="15">
        <v>15577905.560000001</v>
      </c>
      <c r="AL84" s="16">
        <v>0.19579560550071293</v>
      </c>
      <c r="AM84" s="5">
        <v>0</v>
      </c>
      <c r="AN84" s="6">
        <v>0</v>
      </c>
      <c r="AO84" s="2"/>
    </row>
    <row r="85" spans="1:41" ht="25.5" outlineLevel="5" x14ac:dyDescent="0.25">
      <c r="A85" s="12" t="s">
        <v>17</v>
      </c>
      <c r="B85" s="13" t="s">
        <v>100</v>
      </c>
      <c r="C85" s="13" t="s">
        <v>72</v>
      </c>
      <c r="D85" s="13" t="s">
        <v>109</v>
      </c>
      <c r="E85" s="13" t="s">
        <v>4</v>
      </c>
      <c r="F85" s="13" t="s">
        <v>4</v>
      </c>
      <c r="G85" s="13"/>
      <c r="H85" s="13"/>
      <c r="I85" s="13"/>
      <c r="J85" s="13"/>
      <c r="K85" s="13"/>
      <c r="L85" s="13"/>
      <c r="M85" s="14">
        <v>0</v>
      </c>
      <c r="N85" s="15">
        <v>19370580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3792674.44</v>
      </c>
      <c r="AG85" s="15">
        <v>0</v>
      </c>
      <c r="AH85" s="15">
        <v>0</v>
      </c>
      <c r="AI85" s="15">
        <v>3792674.44</v>
      </c>
      <c r="AJ85" s="15">
        <v>-3792674.44</v>
      </c>
      <c r="AK85" s="15">
        <v>15577905.560000001</v>
      </c>
      <c r="AL85" s="16">
        <v>0.19579560550071293</v>
      </c>
      <c r="AM85" s="5">
        <v>0</v>
      </c>
      <c r="AN85" s="6">
        <v>0</v>
      </c>
      <c r="AO85" s="2"/>
    </row>
    <row r="86" spans="1:41" outlineLevel="1" x14ac:dyDescent="0.25">
      <c r="A86" s="12" t="s">
        <v>110</v>
      </c>
      <c r="B86" s="13" t="s">
        <v>4</v>
      </c>
      <c r="C86" s="13" t="s">
        <v>111</v>
      </c>
      <c r="D86" s="13" t="s">
        <v>106</v>
      </c>
      <c r="E86" s="13" t="s">
        <v>4</v>
      </c>
      <c r="F86" s="13" t="s">
        <v>4</v>
      </c>
      <c r="G86" s="13"/>
      <c r="H86" s="13"/>
      <c r="I86" s="13"/>
      <c r="J86" s="13"/>
      <c r="K86" s="13"/>
      <c r="L86" s="13"/>
      <c r="M86" s="14">
        <v>0</v>
      </c>
      <c r="N86" s="15">
        <v>57599796.310000002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9290837.4299999997</v>
      </c>
      <c r="AG86" s="15">
        <v>0</v>
      </c>
      <c r="AH86" s="15">
        <v>0</v>
      </c>
      <c r="AI86" s="15">
        <v>9290837.4299999997</v>
      </c>
      <c r="AJ86" s="15">
        <v>-9290837.4299999997</v>
      </c>
      <c r="AK86" s="15">
        <v>48308958.880000003</v>
      </c>
      <c r="AL86" s="16">
        <v>0.16129983133962927</v>
      </c>
      <c r="AM86" s="5">
        <v>0</v>
      </c>
      <c r="AN86" s="6">
        <v>0</v>
      </c>
      <c r="AO86" s="2"/>
    </row>
    <row r="87" spans="1:41" outlineLevel="2" x14ac:dyDescent="0.25">
      <c r="A87" s="12" t="s">
        <v>112</v>
      </c>
      <c r="B87" s="13" t="s">
        <v>4</v>
      </c>
      <c r="C87" s="13" t="s">
        <v>113</v>
      </c>
      <c r="D87" s="13" t="s">
        <v>106</v>
      </c>
      <c r="E87" s="13" t="s">
        <v>4</v>
      </c>
      <c r="F87" s="13" t="s">
        <v>4</v>
      </c>
      <c r="G87" s="13"/>
      <c r="H87" s="13"/>
      <c r="I87" s="13"/>
      <c r="J87" s="13"/>
      <c r="K87" s="13"/>
      <c r="L87" s="13"/>
      <c r="M87" s="14">
        <v>0</v>
      </c>
      <c r="N87" s="15">
        <v>57402536.310000002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9290837.4299999997</v>
      </c>
      <c r="AG87" s="15">
        <v>0</v>
      </c>
      <c r="AH87" s="15">
        <v>0</v>
      </c>
      <c r="AI87" s="15">
        <v>9290837.4299999997</v>
      </c>
      <c r="AJ87" s="15">
        <v>-9290837.4299999997</v>
      </c>
      <c r="AK87" s="15">
        <v>48111698.880000003</v>
      </c>
      <c r="AL87" s="16">
        <v>0.16185412748707165</v>
      </c>
      <c r="AM87" s="5">
        <v>0</v>
      </c>
      <c r="AN87" s="6">
        <v>0</v>
      </c>
      <c r="AO87" s="2"/>
    </row>
    <row r="88" spans="1:41" ht="25.5" outlineLevel="3" x14ac:dyDescent="0.25">
      <c r="A88" s="12" t="s">
        <v>99</v>
      </c>
      <c r="B88" s="13" t="s">
        <v>100</v>
      </c>
      <c r="C88" s="13" t="s">
        <v>113</v>
      </c>
      <c r="D88" s="13" t="s">
        <v>106</v>
      </c>
      <c r="E88" s="13" t="s">
        <v>4</v>
      </c>
      <c r="F88" s="13" t="s">
        <v>4</v>
      </c>
      <c r="G88" s="13"/>
      <c r="H88" s="13"/>
      <c r="I88" s="13"/>
      <c r="J88" s="13"/>
      <c r="K88" s="13"/>
      <c r="L88" s="13"/>
      <c r="M88" s="14">
        <v>0</v>
      </c>
      <c r="N88" s="15">
        <v>57402536.310000002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9290837.4299999997</v>
      </c>
      <c r="AG88" s="15">
        <v>0</v>
      </c>
      <c r="AH88" s="15">
        <v>0</v>
      </c>
      <c r="AI88" s="15">
        <v>9290837.4299999997</v>
      </c>
      <c r="AJ88" s="15">
        <v>-9290837.4299999997</v>
      </c>
      <c r="AK88" s="15">
        <v>48111698.880000003</v>
      </c>
      <c r="AL88" s="16">
        <v>0.16185412748707165</v>
      </c>
      <c r="AM88" s="5">
        <v>0</v>
      </c>
      <c r="AN88" s="6">
        <v>0</v>
      </c>
      <c r="AO88" s="2"/>
    </row>
    <row r="89" spans="1:41" ht="38.25" outlineLevel="4" x14ac:dyDescent="0.25">
      <c r="A89" s="12" t="s">
        <v>114</v>
      </c>
      <c r="B89" s="13" t="s">
        <v>100</v>
      </c>
      <c r="C89" s="13" t="s">
        <v>113</v>
      </c>
      <c r="D89" s="13" t="s">
        <v>115</v>
      </c>
      <c r="E89" s="13" t="s">
        <v>4</v>
      </c>
      <c r="F89" s="13" t="s">
        <v>4</v>
      </c>
      <c r="G89" s="13"/>
      <c r="H89" s="13"/>
      <c r="I89" s="13"/>
      <c r="J89" s="13"/>
      <c r="K89" s="13"/>
      <c r="L89" s="13"/>
      <c r="M89" s="14">
        <v>0</v>
      </c>
      <c r="N89" s="15">
        <v>36320180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6498120.5499999998</v>
      </c>
      <c r="AG89" s="15">
        <v>0</v>
      </c>
      <c r="AH89" s="15">
        <v>0</v>
      </c>
      <c r="AI89" s="15">
        <v>6498120.5499999998</v>
      </c>
      <c r="AJ89" s="15">
        <v>-6498120.5499999998</v>
      </c>
      <c r="AK89" s="15">
        <v>29822059.449999999</v>
      </c>
      <c r="AL89" s="16">
        <v>0.17891212405885654</v>
      </c>
      <c r="AM89" s="5">
        <v>0</v>
      </c>
      <c r="AN89" s="6">
        <v>0</v>
      </c>
      <c r="AO89" s="2"/>
    </row>
    <row r="90" spans="1:41" ht="25.5" outlineLevel="5" x14ac:dyDescent="0.25">
      <c r="A90" s="12" t="s">
        <v>17</v>
      </c>
      <c r="B90" s="13" t="s">
        <v>100</v>
      </c>
      <c r="C90" s="13" t="s">
        <v>113</v>
      </c>
      <c r="D90" s="13" t="s">
        <v>116</v>
      </c>
      <c r="E90" s="13" t="s">
        <v>4</v>
      </c>
      <c r="F90" s="13" t="s">
        <v>4</v>
      </c>
      <c r="G90" s="13"/>
      <c r="H90" s="13"/>
      <c r="I90" s="13"/>
      <c r="J90" s="13"/>
      <c r="K90" s="13"/>
      <c r="L90" s="13"/>
      <c r="M90" s="14">
        <v>0</v>
      </c>
      <c r="N90" s="15">
        <v>28233890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4238576.57</v>
      </c>
      <c r="AG90" s="15">
        <v>0</v>
      </c>
      <c r="AH90" s="15">
        <v>0</v>
      </c>
      <c r="AI90" s="15">
        <v>4238576.57</v>
      </c>
      <c r="AJ90" s="15">
        <v>-4238576.57</v>
      </c>
      <c r="AK90" s="15">
        <v>23995313.43</v>
      </c>
      <c r="AL90" s="16">
        <v>0.15012371904827851</v>
      </c>
      <c r="AM90" s="5">
        <v>0</v>
      </c>
      <c r="AN90" s="6">
        <v>0</v>
      </c>
      <c r="AO90" s="2"/>
    </row>
    <row r="91" spans="1:41" ht="25.5" outlineLevel="5" x14ac:dyDescent="0.25">
      <c r="A91" s="12" t="s">
        <v>19</v>
      </c>
      <c r="B91" s="13" t="s">
        <v>100</v>
      </c>
      <c r="C91" s="13" t="s">
        <v>113</v>
      </c>
      <c r="D91" s="13" t="s">
        <v>117</v>
      </c>
      <c r="E91" s="13" t="s">
        <v>4</v>
      </c>
      <c r="F91" s="13" t="s">
        <v>4</v>
      </c>
      <c r="G91" s="13"/>
      <c r="H91" s="13"/>
      <c r="I91" s="13"/>
      <c r="J91" s="13"/>
      <c r="K91" s="13"/>
      <c r="L91" s="13"/>
      <c r="M91" s="14">
        <v>0</v>
      </c>
      <c r="N91" s="15">
        <v>4808480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2259543.98</v>
      </c>
      <c r="AG91" s="15">
        <v>0</v>
      </c>
      <c r="AH91" s="15">
        <v>0</v>
      </c>
      <c r="AI91" s="15">
        <v>2259543.98</v>
      </c>
      <c r="AJ91" s="15">
        <v>-2259543.98</v>
      </c>
      <c r="AK91" s="15">
        <v>2548936.02</v>
      </c>
      <c r="AL91" s="16">
        <v>0.46990815808737896</v>
      </c>
      <c r="AM91" s="5">
        <v>0</v>
      </c>
      <c r="AN91" s="6">
        <v>0</v>
      </c>
      <c r="AO91" s="2"/>
    </row>
    <row r="92" spans="1:41" ht="25.5" outlineLevel="5" x14ac:dyDescent="0.25">
      <c r="A92" s="12" t="s">
        <v>53</v>
      </c>
      <c r="B92" s="13" t="s">
        <v>100</v>
      </c>
      <c r="C92" s="13" t="s">
        <v>113</v>
      </c>
      <c r="D92" s="13" t="s">
        <v>118</v>
      </c>
      <c r="E92" s="13" t="s">
        <v>4</v>
      </c>
      <c r="F92" s="13" t="s">
        <v>4</v>
      </c>
      <c r="G92" s="13"/>
      <c r="H92" s="13"/>
      <c r="I92" s="13"/>
      <c r="J92" s="13"/>
      <c r="K92" s="13"/>
      <c r="L92" s="13"/>
      <c r="M92" s="14">
        <v>0</v>
      </c>
      <c r="N92" s="15">
        <v>2801000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2801000</v>
      </c>
      <c r="AL92" s="16">
        <v>0</v>
      </c>
      <c r="AM92" s="5">
        <v>0</v>
      </c>
      <c r="AN92" s="6">
        <v>0</v>
      </c>
      <c r="AO92" s="2"/>
    </row>
    <row r="93" spans="1:41" ht="51" outlineLevel="5" x14ac:dyDescent="0.25">
      <c r="A93" s="12" t="s">
        <v>23</v>
      </c>
      <c r="B93" s="13" t="s">
        <v>100</v>
      </c>
      <c r="C93" s="13" t="s">
        <v>113</v>
      </c>
      <c r="D93" s="13" t="s">
        <v>119</v>
      </c>
      <c r="E93" s="13" t="s">
        <v>4</v>
      </c>
      <c r="F93" s="13" t="s">
        <v>4</v>
      </c>
      <c r="G93" s="13"/>
      <c r="H93" s="13"/>
      <c r="I93" s="13"/>
      <c r="J93" s="13"/>
      <c r="K93" s="13"/>
      <c r="L93" s="13"/>
      <c r="M93" s="14">
        <v>0</v>
      </c>
      <c r="N93" s="15">
        <v>250000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250000</v>
      </c>
      <c r="AL93" s="16">
        <v>0</v>
      </c>
      <c r="AM93" s="5">
        <v>0</v>
      </c>
      <c r="AN93" s="6">
        <v>0</v>
      </c>
      <c r="AO93" s="2"/>
    </row>
    <row r="94" spans="1:41" ht="25.5" outlineLevel="5" x14ac:dyDescent="0.25">
      <c r="A94" s="12" t="s">
        <v>37</v>
      </c>
      <c r="B94" s="13" t="s">
        <v>100</v>
      </c>
      <c r="C94" s="13" t="s">
        <v>113</v>
      </c>
      <c r="D94" s="13" t="s">
        <v>120</v>
      </c>
      <c r="E94" s="13" t="s">
        <v>4</v>
      </c>
      <c r="F94" s="13" t="s">
        <v>4</v>
      </c>
      <c r="G94" s="13"/>
      <c r="H94" s="13"/>
      <c r="I94" s="13"/>
      <c r="J94" s="13"/>
      <c r="K94" s="13"/>
      <c r="L94" s="13"/>
      <c r="M94" s="14">
        <v>0</v>
      </c>
      <c r="N94" s="15">
        <v>226810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226810</v>
      </c>
      <c r="AL94" s="16">
        <v>0</v>
      </c>
      <c r="AM94" s="5">
        <v>0</v>
      </c>
      <c r="AN94" s="6">
        <v>0</v>
      </c>
      <c r="AO94" s="2"/>
    </row>
    <row r="95" spans="1:41" ht="38.25" outlineLevel="4" x14ac:dyDescent="0.25">
      <c r="A95" s="12" t="s">
        <v>121</v>
      </c>
      <c r="B95" s="13" t="s">
        <v>100</v>
      </c>
      <c r="C95" s="13" t="s">
        <v>113</v>
      </c>
      <c r="D95" s="13" t="s">
        <v>122</v>
      </c>
      <c r="E95" s="13" t="s">
        <v>4</v>
      </c>
      <c r="F95" s="13" t="s">
        <v>4</v>
      </c>
      <c r="G95" s="13"/>
      <c r="H95" s="13"/>
      <c r="I95" s="13"/>
      <c r="J95" s="13"/>
      <c r="K95" s="13"/>
      <c r="L95" s="13"/>
      <c r="M95" s="14">
        <v>0</v>
      </c>
      <c r="N95" s="15">
        <v>21082356.309999999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2792716.88</v>
      </c>
      <c r="AG95" s="15">
        <v>0</v>
      </c>
      <c r="AH95" s="15">
        <v>0</v>
      </c>
      <c r="AI95" s="15">
        <v>2792716.88</v>
      </c>
      <c r="AJ95" s="15">
        <v>-2792716.88</v>
      </c>
      <c r="AK95" s="15">
        <v>18289639.43</v>
      </c>
      <c r="AL95" s="16">
        <v>0.13246701834155652</v>
      </c>
      <c r="AM95" s="5">
        <v>0</v>
      </c>
      <c r="AN95" s="6">
        <v>0</v>
      </c>
      <c r="AO95" s="2"/>
    </row>
    <row r="96" spans="1:41" ht="25.5" outlineLevel="5" x14ac:dyDescent="0.25">
      <c r="A96" s="12" t="s">
        <v>17</v>
      </c>
      <c r="B96" s="13" t="s">
        <v>100</v>
      </c>
      <c r="C96" s="13" t="s">
        <v>113</v>
      </c>
      <c r="D96" s="13" t="s">
        <v>123</v>
      </c>
      <c r="E96" s="13" t="s">
        <v>4</v>
      </c>
      <c r="F96" s="13" t="s">
        <v>4</v>
      </c>
      <c r="G96" s="13"/>
      <c r="H96" s="13"/>
      <c r="I96" s="13"/>
      <c r="J96" s="13"/>
      <c r="K96" s="13"/>
      <c r="L96" s="13"/>
      <c r="M96" s="14">
        <v>0</v>
      </c>
      <c r="N96" s="15">
        <v>17634840.289999999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2430129.2000000002</v>
      </c>
      <c r="AG96" s="15">
        <v>0</v>
      </c>
      <c r="AH96" s="15">
        <v>0</v>
      </c>
      <c r="AI96" s="15">
        <v>2430129.2000000002</v>
      </c>
      <c r="AJ96" s="15">
        <v>-2430129.2000000002</v>
      </c>
      <c r="AK96" s="15">
        <v>15204711.09</v>
      </c>
      <c r="AL96" s="16">
        <v>0.13780273368157619</v>
      </c>
      <c r="AM96" s="5">
        <v>0</v>
      </c>
      <c r="AN96" s="6">
        <v>0</v>
      </c>
      <c r="AO96" s="2"/>
    </row>
    <row r="97" spans="1:41" ht="25.5" outlineLevel="5" x14ac:dyDescent="0.25">
      <c r="A97" s="12" t="s">
        <v>19</v>
      </c>
      <c r="B97" s="13" t="s">
        <v>100</v>
      </c>
      <c r="C97" s="13" t="s">
        <v>113</v>
      </c>
      <c r="D97" s="13" t="s">
        <v>124</v>
      </c>
      <c r="E97" s="13" t="s">
        <v>4</v>
      </c>
      <c r="F97" s="13" t="s">
        <v>4</v>
      </c>
      <c r="G97" s="13"/>
      <c r="H97" s="13"/>
      <c r="I97" s="13"/>
      <c r="J97" s="13"/>
      <c r="K97" s="13"/>
      <c r="L97" s="13"/>
      <c r="M97" s="14">
        <v>0</v>
      </c>
      <c r="N97" s="15">
        <v>1966950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362587.68</v>
      </c>
      <c r="AG97" s="15">
        <v>0</v>
      </c>
      <c r="AH97" s="15">
        <v>0</v>
      </c>
      <c r="AI97" s="15">
        <v>362587.68</v>
      </c>
      <c r="AJ97" s="15">
        <v>-362587.68</v>
      </c>
      <c r="AK97" s="15">
        <v>1604362.32</v>
      </c>
      <c r="AL97" s="16">
        <v>0.18434005948295584</v>
      </c>
      <c r="AM97" s="5">
        <v>0</v>
      </c>
      <c r="AN97" s="6">
        <v>0</v>
      </c>
      <c r="AO97" s="2"/>
    </row>
    <row r="98" spans="1:41" ht="51" outlineLevel="5" x14ac:dyDescent="0.25">
      <c r="A98" s="12" t="s">
        <v>25</v>
      </c>
      <c r="B98" s="13" t="s">
        <v>100</v>
      </c>
      <c r="C98" s="13" t="s">
        <v>113</v>
      </c>
      <c r="D98" s="13" t="s">
        <v>125</v>
      </c>
      <c r="E98" s="13" t="s">
        <v>4</v>
      </c>
      <c r="F98" s="13" t="s">
        <v>4</v>
      </c>
      <c r="G98" s="13"/>
      <c r="H98" s="13"/>
      <c r="I98" s="13"/>
      <c r="J98" s="13"/>
      <c r="K98" s="13"/>
      <c r="L98" s="13"/>
      <c r="M98" s="14">
        <v>0</v>
      </c>
      <c r="N98" s="15">
        <v>160000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160000</v>
      </c>
      <c r="AL98" s="16">
        <v>0</v>
      </c>
      <c r="AM98" s="5">
        <v>0</v>
      </c>
      <c r="AN98" s="6">
        <v>0</v>
      </c>
      <c r="AO98" s="2"/>
    </row>
    <row r="99" spans="1:41" ht="38.25" outlineLevel="5" x14ac:dyDescent="0.25">
      <c r="A99" s="12" t="s">
        <v>126</v>
      </c>
      <c r="B99" s="13" t="s">
        <v>100</v>
      </c>
      <c r="C99" s="13" t="s">
        <v>113</v>
      </c>
      <c r="D99" s="13" t="s">
        <v>127</v>
      </c>
      <c r="E99" s="13" t="s">
        <v>4</v>
      </c>
      <c r="F99" s="13" t="s">
        <v>4</v>
      </c>
      <c r="G99" s="13"/>
      <c r="H99" s="13"/>
      <c r="I99" s="13"/>
      <c r="J99" s="13"/>
      <c r="K99" s="13"/>
      <c r="L99" s="13"/>
      <c r="M99" s="14">
        <v>0</v>
      </c>
      <c r="N99" s="15">
        <v>168005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168005</v>
      </c>
      <c r="AL99" s="16">
        <v>0</v>
      </c>
      <c r="AM99" s="5">
        <v>0</v>
      </c>
      <c r="AN99" s="6">
        <v>0</v>
      </c>
      <c r="AO99" s="2"/>
    </row>
    <row r="100" spans="1:41" ht="38.25" outlineLevel="5" x14ac:dyDescent="0.25">
      <c r="A100" s="12" t="s">
        <v>128</v>
      </c>
      <c r="B100" s="13" t="s">
        <v>100</v>
      </c>
      <c r="C100" s="13" t="s">
        <v>113</v>
      </c>
      <c r="D100" s="13" t="s">
        <v>129</v>
      </c>
      <c r="E100" s="13" t="s">
        <v>4</v>
      </c>
      <c r="F100" s="13" t="s">
        <v>4</v>
      </c>
      <c r="G100" s="13"/>
      <c r="H100" s="13"/>
      <c r="I100" s="13"/>
      <c r="J100" s="13"/>
      <c r="K100" s="13"/>
      <c r="L100" s="13"/>
      <c r="M100" s="14">
        <v>0</v>
      </c>
      <c r="N100" s="15">
        <v>1147361.02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1147361.02</v>
      </c>
      <c r="AL100" s="16">
        <v>0</v>
      </c>
      <c r="AM100" s="5">
        <v>0</v>
      </c>
      <c r="AN100" s="6">
        <v>0</v>
      </c>
      <c r="AO100" s="2"/>
    </row>
    <row r="101" spans="1:41" ht="51" outlineLevel="5" x14ac:dyDescent="0.25">
      <c r="A101" s="12" t="s">
        <v>130</v>
      </c>
      <c r="B101" s="13" t="s">
        <v>100</v>
      </c>
      <c r="C101" s="13" t="s">
        <v>113</v>
      </c>
      <c r="D101" s="13" t="s">
        <v>131</v>
      </c>
      <c r="E101" s="13" t="s">
        <v>4</v>
      </c>
      <c r="F101" s="13" t="s">
        <v>4</v>
      </c>
      <c r="G101" s="13"/>
      <c r="H101" s="13"/>
      <c r="I101" s="13"/>
      <c r="J101" s="13"/>
      <c r="K101" s="13"/>
      <c r="L101" s="13"/>
      <c r="M101" s="14">
        <v>0</v>
      </c>
      <c r="N101" s="15">
        <v>5200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5200</v>
      </c>
      <c r="AL101" s="16">
        <v>0</v>
      </c>
      <c r="AM101" s="5">
        <v>0</v>
      </c>
      <c r="AN101" s="6">
        <v>0</v>
      </c>
      <c r="AO101" s="2"/>
    </row>
    <row r="102" spans="1:41" outlineLevel="2" x14ac:dyDescent="0.25">
      <c r="A102" s="12" t="s">
        <v>132</v>
      </c>
      <c r="B102" s="13" t="s">
        <v>4</v>
      </c>
      <c r="C102" s="13" t="s">
        <v>133</v>
      </c>
      <c r="D102" s="13" t="s">
        <v>106</v>
      </c>
      <c r="E102" s="13" t="s">
        <v>4</v>
      </c>
      <c r="F102" s="13" t="s">
        <v>4</v>
      </c>
      <c r="G102" s="13"/>
      <c r="H102" s="13"/>
      <c r="I102" s="13"/>
      <c r="J102" s="13"/>
      <c r="K102" s="13"/>
      <c r="L102" s="13"/>
      <c r="M102" s="14">
        <v>0</v>
      </c>
      <c r="N102" s="15">
        <v>197260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197260</v>
      </c>
      <c r="AL102" s="16">
        <v>0</v>
      </c>
      <c r="AM102" s="5">
        <v>0</v>
      </c>
      <c r="AN102" s="6">
        <v>0</v>
      </c>
      <c r="AO102" s="2"/>
    </row>
    <row r="103" spans="1:41" ht="25.5" outlineLevel="3" x14ac:dyDescent="0.25">
      <c r="A103" s="12" t="s">
        <v>99</v>
      </c>
      <c r="B103" s="13" t="s">
        <v>100</v>
      </c>
      <c r="C103" s="13" t="s">
        <v>133</v>
      </c>
      <c r="D103" s="13" t="s">
        <v>106</v>
      </c>
      <c r="E103" s="13" t="s">
        <v>4</v>
      </c>
      <c r="F103" s="13" t="s">
        <v>4</v>
      </c>
      <c r="G103" s="13"/>
      <c r="H103" s="13"/>
      <c r="I103" s="13"/>
      <c r="J103" s="13"/>
      <c r="K103" s="13"/>
      <c r="L103" s="13"/>
      <c r="M103" s="14">
        <v>0</v>
      </c>
      <c r="N103" s="15">
        <v>197260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197260</v>
      </c>
      <c r="AL103" s="16">
        <v>0</v>
      </c>
      <c r="AM103" s="5">
        <v>0</v>
      </c>
      <c r="AN103" s="6">
        <v>0</v>
      </c>
      <c r="AO103" s="2"/>
    </row>
    <row r="104" spans="1:41" ht="38.25" outlineLevel="4" x14ac:dyDescent="0.25">
      <c r="A104" s="12" t="s">
        <v>134</v>
      </c>
      <c r="B104" s="13" t="s">
        <v>100</v>
      </c>
      <c r="C104" s="13" t="s">
        <v>133</v>
      </c>
      <c r="D104" s="13" t="s">
        <v>135</v>
      </c>
      <c r="E104" s="13" t="s">
        <v>4</v>
      </c>
      <c r="F104" s="13" t="s">
        <v>4</v>
      </c>
      <c r="G104" s="13"/>
      <c r="H104" s="13"/>
      <c r="I104" s="13"/>
      <c r="J104" s="13"/>
      <c r="K104" s="13"/>
      <c r="L104" s="13"/>
      <c r="M104" s="14">
        <v>0</v>
      </c>
      <c r="N104" s="15">
        <v>197260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197260</v>
      </c>
      <c r="AL104" s="16">
        <v>0</v>
      </c>
      <c r="AM104" s="5">
        <v>0</v>
      </c>
      <c r="AN104" s="6">
        <v>0</v>
      </c>
      <c r="AO104" s="2"/>
    </row>
    <row r="105" spans="1:41" ht="38.25" outlineLevel="5" x14ac:dyDescent="0.25">
      <c r="A105" s="12" t="s">
        <v>136</v>
      </c>
      <c r="B105" s="13" t="s">
        <v>100</v>
      </c>
      <c r="C105" s="13" t="s">
        <v>133</v>
      </c>
      <c r="D105" s="13" t="s">
        <v>137</v>
      </c>
      <c r="E105" s="13" t="s">
        <v>4</v>
      </c>
      <c r="F105" s="13" t="s">
        <v>4</v>
      </c>
      <c r="G105" s="13"/>
      <c r="H105" s="13"/>
      <c r="I105" s="13"/>
      <c r="J105" s="13"/>
      <c r="K105" s="13"/>
      <c r="L105" s="13"/>
      <c r="M105" s="14">
        <v>0</v>
      </c>
      <c r="N105" s="15">
        <v>50000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50000</v>
      </c>
      <c r="AL105" s="16">
        <v>0</v>
      </c>
      <c r="AM105" s="5">
        <v>0</v>
      </c>
      <c r="AN105" s="6">
        <v>0</v>
      </c>
      <c r="AO105" s="2"/>
    </row>
    <row r="106" spans="1:41" ht="38.25" outlineLevel="5" x14ac:dyDescent="0.25">
      <c r="A106" s="12" t="s">
        <v>138</v>
      </c>
      <c r="B106" s="13" t="s">
        <v>100</v>
      </c>
      <c r="C106" s="13" t="s">
        <v>133</v>
      </c>
      <c r="D106" s="13" t="s">
        <v>139</v>
      </c>
      <c r="E106" s="13" t="s">
        <v>4</v>
      </c>
      <c r="F106" s="13" t="s">
        <v>4</v>
      </c>
      <c r="G106" s="13"/>
      <c r="H106" s="13"/>
      <c r="I106" s="13"/>
      <c r="J106" s="13"/>
      <c r="K106" s="13"/>
      <c r="L106" s="13"/>
      <c r="M106" s="14">
        <v>0</v>
      </c>
      <c r="N106" s="15">
        <v>147260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147260</v>
      </c>
      <c r="AL106" s="16">
        <v>0</v>
      </c>
      <c r="AM106" s="5">
        <v>0</v>
      </c>
      <c r="AN106" s="6">
        <v>0</v>
      </c>
      <c r="AO106" s="2"/>
    </row>
    <row r="107" spans="1:41" ht="38.25" x14ac:dyDescent="0.25">
      <c r="A107" s="17" t="s">
        <v>140</v>
      </c>
      <c r="B107" s="18" t="s">
        <v>4</v>
      </c>
      <c r="C107" s="18" t="s">
        <v>5</v>
      </c>
      <c r="D107" s="18" t="s">
        <v>141</v>
      </c>
      <c r="E107" s="13" t="s">
        <v>4</v>
      </c>
      <c r="F107" s="13" t="s">
        <v>4</v>
      </c>
      <c r="G107" s="13"/>
      <c r="H107" s="13"/>
      <c r="I107" s="13"/>
      <c r="J107" s="13"/>
      <c r="K107" s="13"/>
      <c r="L107" s="13"/>
      <c r="M107" s="14">
        <v>0</v>
      </c>
      <c r="N107" s="19">
        <v>5918657.9400000004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9">
        <v>177000</v>
      </c>
      <c r="AG107" s="15">
        <v>0</v>
      </c>
      <c r="AH107" s="15">
        <v>0</v>
      </c>
      <c r="AI107" s="15">
        <v>177000</v>
      </c>
      <c r="AJ107" s="15">
        <v>-177000</v>
      </c>
      <c r="AK107" s="19">
        <v>5741657.9400000004</v>
      </c>
      <c r="AL107" s="20">
        <v>2.9905428189012727E-2</v>
      </c>
      <c r="AM107" s="5">
        <v>0</v>
      </c>
      <c r="AN107" s="6">
        <v>0</v>
      </c>
      <c r="AO107" s="2"/>
    </row>
    <row r="108" spans="1:41" outlineLevel="1" x14ac:dyDescent="0.25">
      <c r="A108" s="12" t="s">
        <v>142</v>
      </c>
      <c r="B108" s="13" t="s">
        <v>4</v>
      </c>
      <c r="C108" s="13" t="s">
        <v>143</v>
      </c>
      <c r="D108" s="13" t="s">
        <v>141</v>
      </c>
      <c r="E108" s="13" t="s">
        <v>4</v>
      </c>
      <c r="F108" s="13" t="s">
        <v>4</v>
      </c>
      <c r="G108" s="13"/>
      <c r="H108" s="13"/>
      <c r="I108" s="13"/>
      <c r="J108" s="13"/>
      <c r="K108" s="13"/>
      <c r="L108" s="13"/>
      <c r="M108" s="14">
        <v>0</v>
      </c>
      <c r="N108" s="15">
        <v>5918657.9400000004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177000</v>
      </c>
      <c r="AG108" s="15">
        <v>0</v>
      </c>
      <c r="AH108" s="15">
        <v>0</v>
      </c>
      <c r="AI108" s="15">
        <v>177000</v>
      </c>
      <c r="AJ108" s="15">
        <v>-177000</v>
      </c>
      <c r="AK108" s="15">
        <v>5741657.9400000004</v>
      </c>
      <c r="AL108" s="16">
        <v>2.9905428189012727E-2</v>
      </c>
      <c r="AM108" s="5">
        <v>0</v>
      </c>
      <c r="AN108" s="6">
        <v>0</v>
      </c>
      <c r="AO108" s="2"/>
    </row>
    <row r="109" spans="1:41" outlineLevel="2" x14ac:dyDescent="0.25">
      <c r="A109" s="12" t="s">
        <v>144</v>
      </c>
      <c r="B109" s="13" t="s">
        <v>4</v>
      </c>
      <c r="C109" s="13" t="s">
        <v>145</v>
      </c>
      <c r="D109" s="13" t="s">
        <v>141</v>
      </c>
      <c r="E109" s="13" t="s">
        <v>4</v>
      </c>
      <c r="F109" s="13" t="s">
        <v>4</v>
      </c>
      <c r="G109" s="13"/>
      <c r="H109" s="13"/>
      <c r="I109" s="13"/>
      <c r="J109" s="13"/>
      <c r="K109" s="13"/>
      <c r="L109" s="13"/>
      <c r="M109" s="14">
        <v>0</v>
      </c>
      <c r="N109" s="15">
        <v>5918657.9400000004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177000</v>
      </c>
      <c r="AG109" s="15">
        <v>0</v>
      </c>
      <c r="AH109" s="15">
        <v>0</v>
      </c>
      <c r="AI109" s="15">
        <v>177000</v>
      </c>
      <c r="AJ109" s="15">
        <v>-177000</v>
      </c>
      <c r="AK109" s="15">
        <v>5741657.9400000004</v>
      </c>
      <c r="AL109" s="16">
        <v>2.9905428189012727E-2</v>
      </c>
      <c r="AM109" s="5">
        <v>0</v>
      </c>
      <c r="AN109" s="6">
        <v>0</v>
      </c>
      <c r="AO109" s="2"/>
    </row>
    <row r="110" spans="1:41" ht="25.5" outlineLevel="3" x14ac:dyDescent="0.25">
      <c r="A110" s="12" t="s">
        <v>11</v>
      </c>
      <c r="B110" s="13" t="s">
        <v>12</v>
      </c>
      <c r="C110" s="13" t="s">
        <v>145</v>
      </c>
      <c r="D110" s="13" t="s">
        <v>141</v>
      </c>
      <c r="E110" s="13" t="s">
        <v>4</v>
      </c>
      <c r="F110" s="13" t="s">
        <v>4</v>
      </c>
      <c r="G110" s="13"/>
      <c r="H110" s="13"/>
      <c r="I110" s="13"/>
      <c r="J110" s="13"/>
      <c r="K110" s="13"/>
      <c r="L110" s="13"/>
      <c r="M110" s="14">
        <v>0</v>
      </c>
      <c r="N110" s="15">
        <v>2320000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2320000</v>
      </c>
      <c r="AL110" s="16">
        <v>0</v>
      </c>
      <c r="AM110" s="5">
        <v>0</v>
      </c>
      <c r="AN110" s="6">
        <v>0</v>
      </c>
      <c r="AO110" s="2"/>
    </row>
    <row r="111" spans="1:41" ht="38.25" outlineLevel="4" x14ac:dyDescent="0.25">
      <c r="A111" s="12" t="s">
        <v>146</v>
      </c>
      <c r="B111" s="13" t="s">
        <v>12</v>
      </c>
      <c r="C111" s="13" t="s">
        <v>145</v>
      </c>
      <c r="D111" s="13" t="s">
        <v>141</v>
      </c>
      <c r="E111" s="13" t="s">
        <v>4</v>
      </c>
      <c r="F111" s="13" t="s">
        <v>4</v>
      </c>
      <c r="G111" s="13"/>
      <c r="H111" s="13"/>
      <c r="I111" s="13"/>
      <c r="J111" s="13"/>
      <c r="K111" s="13"/>
      <c r="L111" s="13"/>
      <c r="M111" s="14">
        <v>0</v>
      </c>
      <c r="N111" s="15">
        <v>2320000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2320000</v>
      </c>
      <c r="AL111" s="16">
        <v>0</v>
      </c>
      <c r="AM111" s="5">
        <v>0</v>
      </c>
      <c r="AN111" s="6">
        <v>0</v>
      </c>
      <c r="AO111" s="2"/>
    </row>
    <row r="112" spans="1:41" ht="25.5" outlineLevel="5" x14ac:dyDescent="0.25">
      <c r="A112" s="12" t="s">
        <v>147</v>
      </c>
      <c r="B112" s="13" t="s">
        <v>12</v>
      </c>
      <c r="C112" s="13" t="s">
        <v>145</v>
      </c>
      <c r="D112" s="13" t="s">
        <v>148</v>
      </c>
      <c r="E112" s="13" t="s">
        <v>4</v>
      </c>
      <c r="F112" s="13" t="s">
        <v>4</v>
      </c>
      <c r="G112" s="13"/>
      <c r="H112" s="13"/>
      <c r="I112" s="13"/>
      <c r="J112" s="13"/>
      <c r="K112" s="13"/>
      <c r="L112" s="13"/>
      <c r="M112" s="14">
        <v>0</v>
      </c>
      <c r="N112" s="15">
        <v>2320000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2320000</v>
      </c>
      <c r="AL112" s="16">
        <v>0</v>
      </c>
      <c r="AM112" s="5">
        <v>0</v>
      </c>
      <c r="AN112" s="6">
        <v>0</v>
      </c>
      <c r="AO112" s="2"/>
    </row>
    <row r="113" spans="1:41" ht="25.5" outlineLevel="3" x14ac:dyDescent="0.25">
      <c r="A113" s="12" t="s">
        <v>99</v>
      </c>
      <c r="B113" s="13" t="s">
        <v>100</v>
      </c>
      <c r="C113" s="13" t="s">
        <v>145</v>
      </c>
      <c r="D113" s="13" t="s">
        <v>141</v>
      </c>
      <c r="E113" s="13" t="s">
        <v>4</v>
      </c>
      <c r="F113" s="13" t="s">
        <v>4</v>
      </c>
      <c r="G113" s="13"/>
      <c r="H113" s="13"/>
      <c r="I113" s="13"/>
      <c r="J113" s="13"/>
      <c r="K113" s="13"/>
      <c r="L113" s="13"/>
      <c r="M113" s="14">
        <v>0</v>
      </c>
      <c r="N113" s="15">
        <v>3598657.94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177000</v>
      </c>
      <c r="AG113" s="15">
        <v>0</v>
      </c>
      <c r="AH113" s="15">
        <v>0</v>
      </c>
      <c r="AI113" s="15">
        <v>177000</v>
      </c>
      <c r="AJ113" s="15">
        <v>-177000</v>
      </c>
      <c r="AK113" s="15">
        <v>3421657.94</v>
      </c>
      <c r="AL113" s="16">
        <v>4.9185002562371904E-2</v>
      </c>
      <c r="AM113" s="5">
        <v>0</v>
      </c>
      <c r="AN113" s="6">
        <v>0</v>
      </c>
      <c r="AO113" s="2"/>
    </row>
    <row r="114" spans="1:41" ht="38.25" outlineLevel="4" x14ac:dyDescent="0.25">
      <c r="A114" s="12" t="s">
        <v>146</v>
      </c>
      <c r="B114" s="13" t="s">
        <v>100</v>
      </c>
      <c r="C114" s="13" t="s">
        <v>145</v>
      </c>
      <c r="D114" s="13" t="s">
        <v>141</v>
      </c>
      <c r="E114" s="13" t="s">
        <v>4</v>
      </c>
      <c r="F114" s="13" t="s">
        <v>4</v>
      </c>
      <c r="G114" s="13"/>
      <c r="H114" s="13"/>
      <c r="I114" s="13"/>
      <c r="J114" s="13"/>
      <c r="K114" s="13"/>
      <c r="L114" s="13"/>
      <c r="M114" s="14">
        <v>0</v>
      </c>
      <c r="N114" s="15">
        <v>3598657.94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177000</v>
      </c>
      <c r="AG114" s="15">
        <v>0</v>
      </c>
      <c r="AH114" s="15">
        <v>0</v>
      </c>
      <c r="AI114" s="15">
        <v>177000</v>
      </c>
      <c r="AJ114" s="15">
        <v>-177000</v>
      </c>
      <c r="AK114" s="15">
        <v>3421657.94</v>
      </c>
      <c r="AL114" s="16">
        <v>4.9185002562371904E-2</v>
      </c>
      <c r="AM114" s="5">
        <v>0</v>
      </c>
      <c r="AN114" s="6">
        <v>0</v>
      </c>
      <c r="AO114" s="2"/>
    </row>
    <row r="115" spans="1:41" ht="38.25" outlineLevel="5" x14ac:dyDescent="0.25">
      <c r="A115" s="12" t="s">
        <v>149</v>
      </c>
      <c r="B115" s="13" t="s">
        <v>100</v>
      </c>
      <c r="C115" s="13" t="s">
        <v>145</v>
      </c>
      <c r="D115" s="13" t="s">
        <v>150</v>
      </c>
      <c r="E115" s="13" t="s">
        <v>4</v>
      </c>
      <c r="F115" s="13" t="s">
        <v>4</v>
      </c>
      <c r="G115" s="13"/>
      <c r="H115" s="13"/>
      <c r="I115" s="13"/>
      <c r="J115" s="13"/>
      <c r="K115" s="13"/>
      <c r="L115" s="13"/>
      <c r="M115" s="14">
        <v>0</v>
      </c>
      <c r="N115" s="15">
        <v>1400000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177000</v>
      </c>
      <c r="AG115" s="15">
        <v>0</v>
      </c>
      <c r="AH115" s="15">
        <v>0</v>
      </c>
      <c r="AI115" s="15">
        <v>177000</v>
      </c>
      <c r="AJ115" s="15">
        <v>-177000</v>
      </c>
      <c r="AK115" s="15">
        <v>1223000</v>
      </c>
      <c r="AL115" s="16">
        <v>0.12642857142857142</v>
      </c>
      <c r="AM115" s="5">
        <v>0</v>
      </c>
      <c r="AN115" s="6">
        <v>0</v>
      </c>
      <c r="AO115" s="2"/>
    </row>
    <row r="116" spans="1:41" ht="51" outlineLevel="5" x14ac:dyDescent="0.25">
      <c r="A116" s="12" t="s">
        <v>151</v>
      </c>
      <c r="B116" s="13" t="s">
        <v>100</v>
      </c>
      <c r="C116" s="13" t="s">
        <v>145</v>
      </c>
      <c r="D116" s="13" t="s">
        <v>152</v>
      </c>
      <c r="E116" s="13" t="s">
        <v>4</v>
      </c>
      <c r="F116" s="13" t="s">
        <v>4</v>
      </c>
      <c r="G116" s="13"/>
      <c r="H116" s="13"/>
      <c r="I116" s="13"/>
      <c r="J116" s="13"/>
      <c r="K116" s="13"/>
      <c r="L116" s="13"/>
      <c r="M116" s="14">
        <v>0</v>
      </c>
      <c r="N116" s="15">
        <v>225178.94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225178.94</v>
      </c>
      <c r="AL116" s="16">
        <v>0</v>
      </c>
      <c r="AM116" s="5">
        <v>0</v>
      </c>
      <c r="AN116" s="6">
        <v>0</v>
      </c>
      <c r="AO116" s="2"/>
    </row>
    <row r="117" spans="1:41" ht="63.75" outlineLevel="5" x14ac:dyDescent="0.25">
      <c r="A117" s="12" t="s">
        <v>153</v>
      </c>
      <c r="B117" s="13" t="s">
        <v>100</v>
      </c>
      <c r="C117" s="13" t="s">
        <v>145</v>
      </c>
      <c r="D117" s="13" t="s">
        <v>154</v>
      </c>
      <c r="E117" s="13" t="s">
        <v>4</v>
      </c>
      <c r="F117" s="13" t="s">
        <v>4</v>
      </c>
      <c r="G117" s="13"/>
      <c r="H117" s="13"/>
      <c r="I117" s="13"/>
      <c r="J117" s="13"/>
      <c r="K117" s="13"/>
      <c r="L117" s="13"/>
      <c r="M117" s="14">
        <v>0</v>
      </c>
      <c r="N117" s="15">
        <v>6964.3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6964.3</v>
      </c>
      <c r="AL117" s="16">
        <v>0</v>
      </c>
      <c r="AM117" s="5">
        <v>0</v>
      </c>
      <c r="AN117" s="6">
        <v>0</v>
      </c>
      <c r="AO117" s="2"/>
    </row>
    <row r="118" spans="1:41" ht="51" outlineLevel="5" x14ac:dyDescent="0.25">
      <c r="A118" s="12" t="s">
        <v>155</v>
      </c>
      <c r="B118" s="13" t="s">
        <v>100</v>
      </c>
      <c r="C118" s="13" t="s">
        <v>145</v>
      </c>
      <c r="D118" s="13" t="s">
        <v>156</v>
      </c>
      <c r="E118" s="13" t="s">
        <v>4</v>
      </c>
      <c r="F118" s="13" t="s">
        <v>4</v>
      </c>
      <c r="G118" s="13"/>
      <c r="H118" s="13"/>
      <c r="I118" s="13"/>
      <c r="J118" s="13"/>
      <c r="K118" s="13"/>
      <c r="L118" s="13"/>
      <c r="M118" s="14">
        <v>0</v>
      </c>
      <c r="N118" s="15">
        <v>489885.7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489885.7</v>
      </c>
      <c r="AL118" s="16">
        <v>0</v>
      </c>
      <c r="AM118" s="5">
        <v>0</v>
      </c>
      <c r="AN118" s="6">
        <v>0</v>
      </c>
      <c r="AO118" s="2"/>
    </row>
    <row r="119" spans="1:41" ht="38.25" outlineLevel="5" x14ac:dyDescent="0.25">
      <c r="A119" s="12" t="s">
        <v>157</v>
      </c>
      <c r="B119" s="13" t="s">
        <v>100</v>
      </c>
      <c r="C119" s="13" t="s">
        <v>145</v>
      </c>
      <c r="D119" s="13" t="s">
        <v>158</v>
      </c>
      <c r="E119" s="13" t="s">
        <v>4</v>
      </c>
      <c r="F119" s="13" t="s">
        <v>4</v>
      </c>
      <c r="G119" s="13"/>
      <c r="H119" s="13"/>
      <c r="I119" s="13"/>
      <c r="J119" s="13"/>
      <c r="K119" s="13"/>
      <c r="L119" s="13"/>
      <c r="M119" s="14">
        <v>0</v>
      </c>
      <c r="N119" s="15">
        <v>879430.13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879430.13</v>
      </c>
      <c r="AL119" s="16">
        <v>0</v>
      </c>
      <c r="AM119" s="5">
        <v>0</v>
      </c>
      <c r="AN119" s="6">
        <v>0</v>
      </c>
      <c r="AO119" s="2"/>
    </row>
    <row r="120" spans="1:41" ht="38.25" outlineLevel="5" x14ac:dyDescent="0.25">
      <c r="A120" s="12" t="s">
        <v>159</v>
      </c>
      <c r="B120" s="13" t="s">
        <v>100</v>
      </c>
      <c r="C120" s="13" t="s">
        <v>145</v>
      </c>
      <c r="D120" s="13" t="s">
        <v>160</v>
      </c>
      <c r="E120" s="13" t="s">
        <v>4</v>
      </c>
      <c r="F120" s="13" t="s">
        <v>4</v>
      </c>
      <c r="G120" s="13"/>
      <c r="H120" s="13"/>
      <c r="I120" s="13"/>
      <c r="J120" s="13"/>
      <c r="K120" s="13"/>
      <c r="L120" s="13"/>
      <c r="M120" s="14">
        <v>0</v>
      </c>
      <c r="N120" s="15">
        <v>597198.87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597198.87</v>
      </c>
      <c r="AL120" s="16">
        <v>0</v>
      </c>
      <c r="AM120" s="5">
        <v>0</v>
      </c>
      <c r="AN120" s="6">
        <v>0</v>
      </c>
      <c r="AO120" s="2"/>
    </row>
    <row r="121" spans="1:41" ht="25.5" x14ac:dyDescent="0.25">
      <c r="A121" s="17" t="s">
        <v>161</v>
      </c>
      <c r="B121" s="18" t="s">
        <v>4</v>
      </c>
      <c r="C121" s="18" t="s">
        <v>5</v>
      </c>
      <c r="D121" s="18" t="s">
        <v>162</v>
      </c>
      <c r="E121" s="13" t="s">
        <v>4</v>
      </c>
      <c r="F121" s="13" t="s">
        <v>4</v>
      </c>
      <c r="G121" s="13"/>
      <c r="H121" s="13"/>
      <c r="I121" s="13"/>
      <c r="J121" s="13"/>
      <c r="K121" s="13"/>
      <c r="L121" s="13"/>
      <c r="M121" s="14">
        <v>0</v>
      </c>
      <c r="N121" s="19">
        <v>1984200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9">
        <v>20000</v>
      </c>
      <c r="AG121" s="15">
        <v>0</v>
      </c>
      <c r="AH121" s="15">
        <v>0</v>
      </c>
      <c r="AI121" s="15">
        <v>20000</v>
      </c>
      <c r="AJ121" s="15">
        <v>-20000</v>
      </c>
      <c r="AK121" s="19">
        <v>1964200</v>
      </c>
      <c r="AL121" s="20">
        <v>1.0079629069650237E-2</v>
      </c>
      <c r="AM121" s="5">
        <v>0</v>
      </c>
      <c r="AN121" s="6">
        <v>0</v>
      </c>
      <c r="AO121" s="2"/>
    </row>
    <row r="122" spans="1:41" outlineLevel="1" x14ac:dyDescent="0.25">
      <c r="A122" s="12" t="s">
        <v>7</v>
      </c>
      <c r="B122" s="13" t="s">
        <v>4</v>
      </c>
      <c r="C122" s="13" t="s">
        <v>8</v>
      </c>
      <c r="D122" s="13" t="s">
        <v>162</v>
      </c>
      <c r="E122" s="13" t="s">
        <v>4</v>
      </c>
      <c r="F122" s="13" t="s">
        <v>4</v>
      </c>
      <c r="G122" s="13"/>
      <c r="H122" s="13"/>
      <c r="I122" s="13"/>
      <c r="J122" s="13"/>
      <c r="K122" s="13"/>
      <c r="L122" s="13"/>
      <c r="M122" s="14">
        <v>0</v>
      </c>
      <c r="N122" s="15">
        <v>1984200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20000</v>
      </c>
      <c r="AG122" s="15">
        <v>0</v>
      </c>
      <c r="AH122" s="15">
        <v>0</v>
      </c>
      <c r="AI122" s="15">
        <v>20000</v>
      </c>
      <c r="AJ122" s="15">
        <v>-20000</v>
      </c>
      <c r="AK122" s="15">
        <v>1964200</v>
      </c>
      <c r="AL122" s="16">
        <v>1.0079629069650237E-2</v>
      </c>
      <c r="AM122" s="5">
        <v>0</v>
      </c>
      <c r="AN122" s="6">
        <v>0</v>
      </c>
      <c r="AO122" s="2"/>
    </row>
    <row r="123" spans="1:41" outlineLevel="2" x14ac:dyDescent="0.25">
      <c r="A123" s="12" t="s">
        <v>163</v>
      </c>
      <c r="B123" s="13" t="s">
        <v>4</v>
      </c>
      <c r="C123" s="13" t="s">
        <v>164</v>
      </c>
      <c r="D123" s="13" t="s">
        <v>162</v>
      </c>
      <c r="E123" s="13" t="s">
        <v>4</v>
      </c>
      <c r="F123" s="13" t="s">
        <v>4</v>
      </c>
      <c r="G123" s="13"/>
      <c r="H123" s="13"/>
      <c r="I123" s="13"/>
      <c r="J123" s="13"/>
      <c r="K123" s="13"/>
      <c r="L123" s="13"/>
      <c r="M123" s="14">
        <v>0</v>
      </c>
      <c r="N123" s="15">
        <v>1984200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20000</v>
      </c>
      <c r="AG123" s="15">
        <v>0</v>
      </c>
      <c r="AH123" s="15">
        <v>0</v>
      </c>
      <c r="AI123" s="15">
        <v>20000</v>
      </c>
      <c r="AJ123" s="15">
        <v>-20000</v>
      </c>
      <c r="AK123" s="15">
        <v>1964200</v>
      </c>
      <c r="AL123" s="16">
        <v>1.0079629069650237E-2</v>
      </c>
      <c r="AM123" s="5">
        <v>0</v>
      </c>
      <c r="AN123" s="6">
        <v>0</v>
      </c>
      <c r="AO123" s="2"/>
    </row>
    <row r="124" spans="1:41" ht="25.5" outlineLevel="3" x14ac:dyDescent="0.25">
      <c r="A124" s="12" t="s">
        <v>99</v>
      </c>
      <c r="B124" s="13" t="s">
        <v>100</v>
      </c>
      <c r="C124" s="13" t="s">
        <v>164</v>
      </c>
      <c r="D124" s="13" t="s">
        <v>162</v>
      </c>
      <c r="E124" s="13" t="s">
        <v>4</v>
      </c>
      <c r="F124" s="13" t="s">
        <v>4</v>
      </c>
      <c r="G124" s="13"/>
      <c r="H124" s="13"/>
      <c r="I124" s="13"/>
      <c r="J124" s="13"/>
      <c r="K124" s="13"/>
      <c r="L124" s="13"/>
      <c r="M124" s="14">
        <v>0</v>
      </c>
      <c r="N124" s="15">
        <v>1984200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20000</v>
      </c>
      <c r="AG124" s="15">
        <v>0</v>
      </c>
      <c r="AH124" s="15">
        <v>0</v>
      </c>
      <c r="AI124" s="15">
        <v>20000</v>
      </c>
      <c r="AJ124" s="15">
        <v>-20000</v>
      </c>
      <c r="AK124" s="15">
        <v>1964200</v>
      </c>
      <c r="AL124" s="16">
        <v>1.0079629069650237E-2</v>
      </c>
      <c r="AM124" s="5">
        <v>0</v>
      </c>
      <c r="AN124" s="6">
        <v>0</v>
      </c>
      <c r="AO124" s="2"/>
    </row>
    <row r="125" spans="1:41" ht="25.5" outlineLevel="4" x14ac:dyDescent="0.25">
      <c r="A125" s="12" t="s">
        <v>165</v>
      </c>
      <c r="B125" s="13" t="s">
        <v>100</v>
      </c>
      <c r="C125" s="13" t="s">
        <v>164</v>
      </c>
      <c r="D125" s="13" t="s">
        <v>162</v>
      </c>
      <c r="E125" s="13" t="s">
        <v>4</v>
      </c>
      <c r="F125" s="13" t="s">
        <v>4</v>
      </c>
      <c r="G125" s="13"/>
      <c r="H125" s="13"/>
      <c r="I125" s="13"/>
      <c r="J125" s="13"/>
      <c r="K125" s="13"/>
      <c r="L125" s="13"/>
      <c r="M125" s="14">
        <v>0</v>
      </c>
      <c r="N125" s="15">
        <v>1984200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20000</v>
      </c>
      <c r="AG125" s="15">
        <v>0</v>
      </c>
      <c r="AH125" s="15">
        <v>0</v>
      </c>
      <c r="AI125" s="15">
        <v>20000</v>
      </c>
      <c r="AJ125" s="15">
        <v>-20000</v>
      </c>
      <c r="AK125" s="15">
        <v>1964200</v>
      </c>
      <c r="AL125" s="16">
        <v>1.0079629069650237E-2</v>
      </c>
      <c r="AM125" s="5">
        <v>0</v>
      </c>
      <c r="AN125" s="6">
        <v>0</v>
      </c>
      <c r="AO125" s="2"/>
    </row>
    <row r="126" spans="1:41" ht="38.25" outlineLevel="5" x14ac:dyDescent="0.25">
      <c r="A126" s="12" t="s">
        <v>166</v>
      </c>
      <c r="B126" s="13" t="s">
        <v>100</v>
      </c>
      <c r="C126" s="13" t="s">
        <v>164</v>
      </c>
      <c r="D126" s="13" t="s">
        <v>167</v>
      </c>
      <c r="E126" s="13" t="s">
        <v>4</v>
      </c>
      <c r="F126" s="13" t="s">
        <v>4</v>
      </c>
      <c r="G126" s="13"/>
      <c r="H126" s="13"/>
      <c r="I126" s="13"/>
      <c r="J126" s="13"/>
      <c r="K126" s="13"/>
      <c r="L126" s="13"/>
      <c r="M126" s="14">
        <v>0</v>
      </c>
      <c r="N126" s="15">
        <v>165500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10000</v>
      </c>
      <c r="AG126" s="15">
        <v>0</v>
      </c>
      <c r="AH126" s="15">
        <v>0</v>
      </c>
      <c r="AI126" s="15">
        <v>10000</v>
      </c>
      <c r="AJ126" s="15">
        <v>-10000</v>
      </c>
      <c r="AK126" s="15">
        <v>155500</v>
      </c>
      <c r="AL126" s="16">
        <v>6.0422960725075532E-2</v>
      </c>
      <c r="AM126" s="5">
        <v>0</v>
      </c>
      <c r="AN126" s="6">
        <v>0</v>
      </c>
      <c r="AO126" s="2"/>
    </row>
    <row r="127" spans="1:41" ht="38.25" outlineLevel="5" x14ac:dyDescent="0.25">
      <c r="A127" s="12" t="s">
        <v>166</v>
      </c>
      <c r="B127" s="13" t="s">
        <v>100</v>
      </c>
      <c r="C127" s="13" t="s">
        <v>164</v>
      </c>
      <c r="D127" s="13" t="s">
        <v>168</v>
      </c>
      <c r="E127" s="13" t="s">
        <v>4</v>
      </c>
      <c r="F127" s="13" t="s">
        <v>4</v>
      </c>
      <c r="G127" s="13"/>
      <c r="H127" s="13"/>
      <c r="I127" s="13"/>
      <c r="J127" s="13"/>
      <c r="K127" s="13"/>
      <c r="L127" s="13"/>
      <c r="M127" s="14">
        <v>0</v>
      </c>
      <c r="N127" s="15">
        <v>573700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5000</v>
      </c>
      <c r="AG127" s="15">
        <v>0</v>
      </c>
      <c r="AH127" s="15">
        <v>0</v>
      </c>
      <c r="AI127" s="15">
        <v>5000</v>
      </c>
      <c r="AJ127" s="15">
        <v>-5000</v>
      </c>
      <c r="AK127" s="15">
        <v>568700</v>
      </c>
      <c r="AL127" s="16">
        <v>8.7153564580791359E-3</v>
      </c>
      <c r="AM127" s="5">
        <v>0</v>
      </c>
      <c r="AN127" s="6">
        <v>0</v>
      </c>
      <c r="AO127" s="2"/>
    </row>
    <row r="128" spans="1:41" ht="38.25" outlineLevel="5" x14ac:dyDescent="0.25">
      <c r="A128" s="12" t="s">
        <v>166</v>
      </c>
      <c r="B128" s="13" t="s">
        <v>100</v>
      </c>
      <c r="C128" s="13" t="s">
        <v>164</v>
      </c>
      <c r="D128" s="13" t="s">
        <v>169</v>
      </c>
      <c r="E128" s="13" t="s">
        <v>4</v>
      </c>
      <c r="F128" s="13" t="s">
        <v>4</v>
      </c>
      <c r="G128" s="13"/>
      <c r="H128" s="13"/>
      <c r="I128" s="13"/>
      <c r="J128" s="13"/>
      <c r="K128" s="13"/>
      <c r="L128" s="13"/>
      <c r="M128" s="14">
        <v>0</v>
      </c>
      <c r="N128" s="15">
        <v>25000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25000</v>
      </c>
      <c r="AL128" s="16">
        <v>0</v>
      </c>
      <c r="AM128" s="5">
        <v>0</v>
      </c>
      <c r="AN128" s="6">
        <v>0</v>
      </c>
      <c r="AO128" s="2"/>
    </row>
    <row r="129" spans="1:41" ht="38.25" outlineLevel="5" x14ac:dyDescent="0.25">
      <c r="A129" s="12" t="s">
        <v>166</v>
      </c>
      <c r="B129" s="13" t="s">
        <v>100</v>
      </c>
      <c r="C129" s="13" t="s">
        <v>164</v>
      </c>
      <c r="D129" s="13" t="s">
        <v>170</v>
      </c>
      <c r="E129" s="13" t="s">
        <v>4</v>
      </c>
      <c r="F129" s="13" t="s">
        <v>4</v>
      </c>
      <c r="G129" s="13"/>
      <c r="H129" s="13"/>
      <c r="I129" s="13"/>
      <c r="J129" s="13"/>
      <c r="K129" s="13"/>
      <c r="L129" s="13"/>
      <c r="M129" s="14">
        <v>0</v>
      </c>
      <c r="N129" s="15">
        <v>859000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5000</v>
      </c>
      <c r="AG129" s="15">
        <v>0</v>
      </c>
      <c r="AH129" s="15">
        <v>0</v>
      </c>
      <c r="AI129" s="15">
        <v>5000</v>
      </c>
      <c r="AJ129" s="15">
        <v>-5000</v>
      </c>
      <c r="AK129" s="15">
        <v>854000</v>
      </c>
      <c r="AL129" s="16">
        <v>5.8207217694994182E-3</v>
      </c>
      <c r="AM129" s="5">
        <v>0</v>
      </c>
      <c r="AN129" s="6">
        <v>0</v>
      </c>
      <c r="AO129" s="2"/>
    </row>
    <row r="130" spans="1:41" ht="38.25" outlineLevel="5" x14ac:dyDescent="0.25">
      <c r="A130" s="12" t="s">
        <v>166</v>
      </c>
      <c r="B130" s="13" t="s">
        <v>100</v>
      </c>
      <c r="C130" s="13" t="s">
        <v>164</v>
      </c>
      <c r="D130" s="13" t="s">
        <v>171</v>
      </c>
      <c r="E130" s="13" t="s">
        <v>4</v>
      </c>
      <c r="F130" s="13" t="s">
        <v>4</v>
      </c>
      <c r="G130" s="13"/>
      <c r="H130" s="13"/>
      <c r="I130" s="13"/>
      <c r="J130" s="13"/>
      <c r="K130" s="13"/>
      <c r="L130" s="13"/>
      <c r="M130" s="14">
        <v>0</v>
      </c>
      <c r="N130" s="15">
        <v>361000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361000</v>
      </c>
      <c r="AL130" s="16">
        <v>0</v>
      </c>
      <c r="AM130" s="5">
        <v>0</v>
      </c>
      <c r="AN130" s="6">
        <v>0</v>
      </c>
      <c r="AO130" s="2"/>
    </row>
    <row r="131" spans="1:41" ht="38.25" x14ac:dyDescent="0.25">
      <c r="A131" s="17" t="s">
        <v>172</v>
      </c>
      <c r="B131" s="18" t="s">
        <v>4</v>
      </c>
      <c r="C131" s="18" t="s">
        <v>5</v>
      </c>
      <c r="D131" s="18" t="s">
        <v>173</v>
      </c>
      <c r="E131" s="13" t="s">
        <v>4</v>
      </c>
      <c r="F131" s="13" t="s">
        <v>4</v>
      </c>
      <c r="G131" s="13"/>
      <c r="H131" s="13"/>
      <c r="I131" s="13"/>
      <c r="J131" s="13"/>
      <c r="K131" s="13"/>
      <c r="L131" s="13"/>
      <c r="M131" s="14">
        <v>0</v>
      </c>
      <c r="N131" s="19">
        <v>43600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9">
        <v>0</v>
      </c>
      <c r="AG131" s="15">
        <v>0</v>
      </c>
      <c r="AH131" s="15">
        <v>0</v>
      </c>
      <c r="AI131" s="15">
        <v>0</v>
      </c>
      <c r="AJ131" s="15">
        <v>0</v>
      </c>
      <c r="AK131" s="19">
        <v>43600</v>
      </c>
      <c r="AL131" s="20">
        <v>0</v>
      </c>
      <c r="AM131" s="5">
        <v>0</v>
      </c>
      <c r="AN131" s="6">
        <v>0</v>
      </c>
      <c r="AO131" s="2"/>
    </row>
    <row r="132" spans="1:41" outlineLevel="1" x14ac:dyDescent="0.25">
      <c r="A132" s="12" t="s">
        <v>174</v>
      </c>
      <c r="B132" s="13" t="s">
        <v>4</v>
      </c>
      <c r="C132" s="13" t="s">
        <v>175</v>
      </c>
      <c r="D132" s="13" t="s">
        <v>173</v>
      </c>
      <c r="E132" s="13" t="s">
        <v>4</v>
      </c>
      <c r="F132" s="13" t="s">
        <v>4</v>
      </c>
      <c r="G132" s="13"/>
      <c r="H132" s="13"/>
      <c r="I132" s="13"/>
      <c r="J132" s="13"/>
      <c r="K132" s="13"/>
      <c r="L132" s="13"/>
      <c r="M132" s="14">
        <v>0</v>
      </c>
      <c r="N132" s="15">
        <v>43600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43600</v>
      </c>
      <c r="AL132" s="16">
        <v>0</v>
      </c>
      <c r="AM132" s="5">
        <v>0</v>
      </c>
      <c r="AN132" s="6">
        <v>0</v>
      </c>
      <c r="AO132" s="2"/>
    </row>
    <row r="133" spans="1:41" outlineLevel="2" x14ac:dyDescent="0.25">
      <c r="A133" s="12" t="s">
        <v>176</v>
      </c>
      <c r="B133" s="13" t="s">
        <v>4</v>
      </c>
      <c r="C133" s="13" t="s">
        <v>177</v>
      </c>
      <c r="D133" s="13" t="s">
        <v>173</v>
      </c>
      <c r="E133" s="13" t="s">
        <v>4</v>
      </c>
      <c r="F133" s="13" t="s">
        <v>4</v>
      </c>
      <c r="G133" s="13"/>
      <c r="H133" s="13"/>
      <c r="I133" s="13"/>
      <c r="J133" s="13"/>
      <c r="K133" s="13"/>
      <c r="L133" s="13"/>
      <c r="M133" s="14">
        <v>0</v>
      </c>
      <c r="N133" s="15">
        <v>43600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43600</v>
      </c>
      <c r="AL133" s="16">
        <v>0</v>
      </c>
      <c r="AM133" s="5">
        <v>0</v>
      </c>
      <c r="AN133" s="6">
        <v>0</v>
      </c>
      <c r="AO133" s="2"/>
    </row>
    <row r="134" spans="1:41" ht="25.5" outlineLevel="3" x14ac:dyDescent="0.25">
      <c r="A134" s="12" t="s">
        <v>99</v>
      </c>
      <c r="B134" s="13" t="s">
        <v>100</v>
      </c>
      <c r="C134" s="13" t="s">
        <v>177</v>
      </c>
      <c r="D134" s="13" t="s">
        <v>173</v>
      </c>
      <c r="E134" s="13" t="s">
        <v>4</v>
      </c>
      <c r="F134" s="13" t="s">
        <v>4</v>
      </c>
      <c r="G134" s="13"/>
      <c r="H134" s="13"/>
      <c r="I134" s="13"/>
      <c r="J134" s="13"/>
      <c r="K134" s="13"/>
      <c r="L134" s="13"/>
      <c r="M134" s="14">
        <v>0</v>
      </c>
      <c r="N134" s="15">
        <v>43600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43600</v>
      </c>
      <c r="AL134" s="16">
        <v>0</v>
      </c>
      <c r="AM134" s="5">
        <v>0</v>
      </c>
      <c r="AN134" s="6">
        <v>0</v>
      </c>
      <c r="AO134" s="2"/>
    </row>
    <row r="135" spans="1:41" ht="38.25" outlineLevel="4" x14ac:dyDescent="0.25">
      <c r="A135" s="12" t="s">
        <v>178</v>
      </c>
      <c r="B135" s="13" t="s">
        <v>100</v>
      </c>
      <c r="C135" s="13" t="s">
        <v>177</v>
      </c>
      <c r="D135" s="13" t="s">
        <v>173</v>
      </c>
      <c r="E135" s="13" t="s">
        <v>4</v>
      </c>
      <c r="F135" s="13" t="s">
        <v>4</v>
      </c>
      <c r="G135" s="13"/>
      <c r="H135" s="13"/>
      <c r="I135" s="13"/>
      <c r="J135" s="13"/>
      <c r="K135" s="13"/>
      <c r="L135" s="13"/>
      <c r="M135" s="14">
        <v>0</v>
      </c>
      <c r="N135" s="15">
        <v>43600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43600</v>
      </c>
      <c r="AL135" s="16">
        <v>0</v>
      </c>
      <c r="AM135" s="5">
        <v>0</v>
      </c>
      <c r="AN135" s="6">
        <v>0</v>
      </c>
      <c r="AO135" s="2"/>
    </row>
    <row r="136" spans="1:41" ht="38.25" outlineLevel="5" x14ac:dyDescent="0.25">
      <c r="A136" s="12" t="s">
        <v>179</v>
      </c>
      <c r="B136" s="13" t="s">
        <v>100</v>
      </c>
      <c r="C136" s="13" t="s">
        <v>177</v>
      </c>
      <c r="D136" s="13" t="s">
        <v>180</v>
      </c>
      <c r="E136" s="13" t="s">
        <v>4</v>
      </c>
      <c r="F136" s="13" t="s">
        <v>4</v>
      </c>
      <c r="G136" s="13"/>
      <c r="H136" s="13"/>
      <c r="I136" s="13"/>
      <c r="J136" s="13"/>
      <c r="K136" s="13"/>
      <c r="L136" s="13"/>
      <c r="M136" s="14">
        <v>0</v>
      </c>
      <c r="N136" s="15">
        <v>10000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10000</v>
      </c>
      <c r="AL136" s="16">
        <v>0</v>
      </c>
      <c r="AM136" s="5">
        <v>0</v>
      </c>
      <c r="AN136" s="6">
        <v>0</v>
      </c>
      <c r="AO136" s="2"/>
    </row>
    <row r="137" spans="1:41" ht="38.25" outlineLevel="5" x14ac:dyDescent="0.25">
      <c r="A137" s="12" t="s">
        <v>179</v>
      </c>
      <c r="B137" s="13" t="s">
        <v>100</v>
      </c>
      <c r="C137" s="13" t="s">
        <v>177</v>
      </c>
      <c r="D137" s="13" t="s">
        <v>181</v>
      </c>
      <c r="E137" s="13" t="s">
        <v>4</v>
      </c>
      <c r="F137" s="13" t="s">
        <v>4</v>
      </c>
      <c r="G137" s="13"/>
      <c r="H137" s="13"/>
      <c r="I137" s="13"/>
      <c r="J137" s="13"/>
      <c r="K137" s="13"/>
      <c r="L137" s="13"/>
      <c r="M137" s="14">
        <v>0</v>
      </c>
      <c r="N137" s="15">
        <v>10000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10000</v>
      </c>
      <c r="AL137" s="16">
        <v>0</v>
      </c>
      <c r="AM137" s="5">
        <v>0</v>
      </c>
      <c r="AN137" s="6">
        <v>0</v>
      </c>
      <c r="AO137" s="2"/>
    </row>
    <row r="138" spans="1:41" ht="38.25" outlineLevel="5" x14ac:dyDescent="0.25">
      <c r="A138" s="12" t="s">
        <v>179</v>
      </c>
      <c r="B138" s="13" t="s">
        <v>100</v>
      </c>
      <c r="C138" s="13" t="s">
        <v>177</v>
      </c>
      <c r="D138" s="13" t="s">
        <v>182</v>
      </c>
      <c r="E138" s="13" t="s">
        <v>4</v>
      </c>
      <c r="F138" s="13" t="s">
        <v>4</v>
      </c>
      <c r="G138" s="13"/>
      <c r="H138" s="13"/>
      <c r="I138" s="13"/>
      <c r="J138" s="13"/>
      <c r="K138" s="13"/>
      <c r="L138" s="13"/>
      <c r="M138" s="14">
        <v>0</v>
      </c>
      <c r="N138" s="15">
        <v>23600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23600</v>
      </c>
      <c r="AL138" s="16">
        <v>0</v>
      </c>
      <c r="AM138" s="5">
        <v>0</v>
      </c>
      <c r="AN138" s="6">
        <v>0</v>
      </c>
      <c r="AO138" s="2"/>
    </row>
    <row r="139" spans="1:41" ht="38.25" x14ac:dyDescent="0.25">
      <c r="A139" s="17" t="s">
        <v>183</v>
      </c>
      <c r="B139" s="18" t="s">
        <v>4</v>
      </c>
      <c r="C139" s="18" t="s">
        <v>5</v>
      </c>
      <c r="D139" s="18" t="s">
        <v>184</v>
      </c>
      <c r="E139" s="13" t="s">
        <v>4</v>
      </c>
      <c r="F139" s="13" t="s">
        <v>4</v>
      </c>
      <c r="G139" s="13"/>
      <c r="H139" s="13"/>
      <c r="I139" s="13"/>
      <c r="J139" s="13"/>
      <c r="K139" s="13"/>
      <c r="L139" s="13"/>
      <c r="M139" s="14">
        <v>0</v>
      </c>
      <c r="N139" s="19">
        <v>70000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9">
        <v>0</v>
      </c>
      <c r="AG139" s="15">
        <v>0</v>
      </c>
      <c r="AH139" s="15">
        <v>0</v>
      </c>
      <c r="AI139" s="15">
        <v>0</v>
      </c>
      <c r="AJ139" s="15">
        <v>0</v>
      </c>
      <c r="AK139" s="19">
        <v>70000</v>
      </c>
      <c r="AL139" s="20">
        <v>0</v>
      </c>
      <c r="AM139" s="5">
        <v>0</v>
      </c>
      <c r="AN139" s="6">
        <v>0</v>
      </c>
      <c r="AO139" s="2"/>
    </row>
    <row r="140" spans="1:41" outlineLevel="1" x14ac:dyDescent="0.25">
      <c r="A140" s="12" t="s">
        <v>174</v>
      </c>
      <c r="B140" s="13" t="s">
        <v>4</v>
      </c>
      <c r="C140" s="13" t="s">
        <v>175</v>
      </c>
      <c r="D140" s="13" t="s">
        <v>184</v>
      </c>
      <c r="E140" s="13" t="s">
        <v>4</v>
      </c>
      <c r="F140" s="13" t="s">
        <v>4</v>
      </c>
      <c r="G140" s="13"/>
      <c r="H140" s="13"/>
      <c r="I140" s="13"/>
      <c r="J140" s="13"/>
      <c r="K140" s="13"/>
      <c r="L140" s="13"/>
      <c r="M140" s="14">
        <v>0</v>
      </c>
      <c r="N140" s="15">
        <v>70000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70000</v>
      </c>
      <c r="AL140" s="16">
        <v>0</v>
      </c>
      <c r="AM140" s="5">
        <v>0</v>
      </c>
      <c r="AN140" s="6">
        <v>0</v>
      </c>
      <c r="AO140" s="2"/>
    </row>
    <row r="141" spans="1:41" outlineLevel="2" x14ac:dyDescent="0.25">
      <c r="A141" s="12" t="s">
        <v>176</v>
      </c>
      <c r="B141" s="13" t="s">
        <v>4</v>
      </c>
      <c r="C141" s="13" t="s">
        <v>177</v>
      </c>
      <c r="D141" s="13" t="s">
        <v>184</v>
      </c>
      <c r="E141" s="13" t="s">
        <v>4</v>
      </c>
      <c r="F141" s="13" t="s">
        <v>4</v>
      </c>
      <c r="G141" s="13"/>
      <c r="H141" s="13"/>
      <c r="I141" s="13"/>
      <c r="J141" s="13"/>
      <c r="K141" s="13"/>
      <c r="L141" s="13"/>
      <c r="M141" s="14">
        <v>0</v>
      </c>
      <c r="N141" s="15">
        <v>70000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70000</v>
      </c>
      <c r="AL141" s="16">
        <v>0</v>
      </c>
      <c r="AM141" s="5">
        <v>0</v>
      </c>
      <c r="AN141" s="6">
        <v>0</v>
      </c>
      <c r="AO141" s="2"/>
    </row>
    <row r="142" spans="1:41" ht="25.5" outlineLevel="3" x14ac:dyDescent="0.25">
      <c r="A142" s="12" t="s">
        <v>99</v>
      </c>
      <c r="B142" s="13" t="s">
        <v>100</v>
      </c>
      <c r="C142" s="13" t="s">
        <v>177</v>
      </c>
      <c r="D142" s="13" t="s">
        <v>184</v>
      </c>
      <c r="E142" s="13" t="s">
        <v>4</v>
      </c>
      <c r="F142" s="13" t="s">
        <v>4</v>
      </c>
      <c r="G142" s="13"/>
      <c r="H142" s="13"/>
      <c r="I142" s="13"/>
      <c r="J142" s="13"/>
      <c r="K142" s="13"/>
      <c r="L142" s="13"/>
      <c r="M142" s="14">
        <v>0</v>
      </c>
      <c r="N142" s="15">
        <v>70000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70000</v>
      </c>
      <c r="AL142" s="16">
        <v>0</v>
      </c>
      <c r="AM142" s="5">
        <v>0</v>
      </c>
      <c r="AN142" s="6">
        <v>0</v>
      </c>
      <c r="AO142" s="2"/>
    </row>
    <row r="143" spans="1:41" ht="38.25" outlineLevel="4" x14ac:dyDescent="0.25">
      <c r="A143" s="12" t="s">
        <v>185</v>
      </c>
      <c r="B143" s="13" t="s">
        <v>100</v>
      </c>
      <c r="C143" s="13" t="s">
        <v>177</v>
      </c>
      <c r="D143" s="13" t="s">
        <v>184</v>
      </c>
      <c r="E143" s="13" t="s">
        <v>4</v>
      </c>
      <c r="F143" s="13" t="s">
        <v>4</v>
      </c>
      <c r="G143" s="13"/>
      <c r="H143" s="13"/>
      <c r="I143" s="13"/>
      <c r="J143" s="13"/>
      <c r="K143" s="13"/>
      <c r="L143" s="13"/>
      <c r="M143" s="14">
        <v>0</v>
      </c>
      <c r="N143" s="15">
        <v>70000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70000</v>
      </c>
      <c r="AL143" s="16">
        <v>0</v>
      </c>
      <c r="AM143" s="5">
        <v>0</v>
      </c>
      <c r="AN143" s="6">
        <v>0</v>
      </c>
      <c r="AO143" s="2"/>
    </row>
    <row r="144" spans="1:41" ht="38.25" outlineLevel="5" x14ac:dyDescent="0.25">
      <c r="A144" s="12" t="s">
        <v>186</v>
      </c>
      <c r="B144" s="13" t="s">
        <v>100</v>
      </c>
      <c r="C144" s="13" t="s">
        <v>177</v>
      </c>
      <c r="D144" s="13" t="s">
        <v>187</v>
      </c>
      <c r="E144" s="13" t="s">
        <v>4</v>
      </c>
      <c r="F144" s="13" t="s">
        <v>4</v>
      </c>
      <c r="G144" s="13"/>
      <c r="H144" s="13"/>
      <c r="I144" s="13"/>
      <c r="J144" s="13"/>
      <c r="K144" s="13"/>
      <c r="L144" s="13"/>
      <c r="M144" s="14">
        <v>0</v>
      </c>
      <c r="N144" s="15">
        <v>70000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70000</v>
      </c>
      <c r="AL144" s="16">
        <v>0</v>
      </c>
      <c r="AM144" s="5">
        <v>0</v>
      </c>
      <c r="AN144" s="6">
        <v>0</v>
      </c>
      <c r="AO144" s="2"/>
    </row>
    <row r="145" spans="1:41" ht="51" x14ac:dyDescent="0.25">
      <c r="A145" s="17" t="s">
        <v>188</v>
      </c>
      <c r="B145" s="18" t="s">
        <v>4</v>
      </c>
      <c r="C145" s="18" t="s">
        <v>5</v>
      </c>
      <c r="D145" s="18" t="s">
        <v>189</v>
      </c>
      <c r="E145" s="13" t="s">
        <v>4</v>
      </c>
      <c r="F145" s="13" t="s">
        <v>4</v>
      </c>
      <c r="G145" s="13"/>
      <c r="H145" s="13"/>
      <c r="I145" s="13"/>
      <c r="J145" s="13"/>
      <c r="K145" s="13"/>
      <c r="L145" s="13"/>
      <c r="M145" s="14">
        <v>0</v>
      </c>
      <c r="N145" s="19">
        <v>8685728.5899999999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9">
        <v>0</v>
      </c>
      <c r="AG145" s="15">
        <v>0</v>
      </c>
      <c r="AH145" s="15">
        <v>0</v>
      </c>
      <c r="AI145" s="15">
        <v>0</v>
      </c>
      <c r="AJ145" s="15">
        <v>0</v>
      </c>
      <c r="AK145" s="19">
        <v>8685728.5899999999</v>
      </c>
      <c r="AL145" s="20">
        <v>0</v>
      </c>
      <c r="AM145" s="5">
        <v>0</v>
      </c>
      <c r="AN145" s="6">
        <v>0</v>
      </c>
      <c r="AO145" s="2"/>
    </row>
    <row r="146" spans="1:41" outlineLevel="1" x14ac:dyDescent="0.25">
      <c r="A146" s="12" t="s">
        <v>190</v>
      </c>
      <c r="B146" s="13" t="s">
        <v>4</v>
      </c>
      <c r="C146" s="13" t="s">
        <v>191</v>
      </c>
      <c r="D146" s="13" t="s">
        <v>189</v>
      </c>
      <c r="E146" s="13" t="s">
        <v>4</v>
      </c>
      <c r="F146" s="13" t="s">
        <v>4</v>
      </c>
      <c r="G146" s="13"/>
      <c r="H146" s="13"/>
      <c r="I146" s="13"/>
      <c r="J146" s="13"/>
      <c r="K146" s="13"/>
      <c r="L146" s="13"/>
      <c r="M146" s="14">
        <v>0</v>
      </c>
      <c r="N146" s="15">
        <v>8685728.5899999999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8685728.5899999999</v>
      </c>
      <c r="AL146" s="16">
        <v>0</v>
      </c>
      <c r="AM146" s="5">
        <v>0</v>
      </c>
      <c r="AN146" s="6">
        <v>0</v>
      </c>
      <c r="AO146" s="2"/>
    </row>
    <row r="147" spans="1:41" outlineLevel="2" x14ac:dyDescent="0.25">
      <c r="A147" s="12" t="s">
        <v>192</v>
      </c>
      <c r="B147" s="13" t="s">
        <v>4</v>
      </c>
      <c r="C147" s="13" t="s">
        <v>193</v>
      </c>
      <c r="D147" s="13" t="s">
        <v>189</v>
      </c>
      <c r="E147" s="13" t="s">
        <v>4</v>
      </c>
      <c r="F147" s="13" t="s">
        <v>4</v>
      </c>
      <c r="G147" s="13"/>
      <c r="H147" s="13"/>
      <c r="I147" s="13"/>
      <c r="J147" s="13"/>
      <c r="K147" s="13"/>
      <c r="L147" s="13"/>
      <c r="M147" s="14">
        <v>0</v>
      </c>
      <c r="N147" s="15">
        <v>8685728.5899999999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8685728.5899999999</v>
      </c>
      <c r="AL147" s="16">
        <v>0</v>
      </c>
      <c r="AM147" s="5">
        <v>0</v>
      </c>
      <c r="AN147" s="6">
        <v>0</v>
      </c>
      <c r="AO147" s="2"/>
    </row>
    <row r="148" spans="1:41" ht="25.5" outlineLevel="3" x14ac:dyDescent="0.25">
      <c r="A148" s="12" t="s">
        <v>99</v>
      </c>
      <c r="B148" s="13" t="s">
        <v>100</v>
      </c>
      <c r="C148" s="13" t="s">
        <v>193</v>
      </c>
      <c r="D148" s="13" t="s">
        <v>189</v>
      </c>
      <c r="E148" s="13" t="s">
        <v>4</v>
      </c>
      <c r="F148" s="13" t="s">
        <v>4</v>
      </c>
      <c r="G148" s="13"/>
      <c r="H148" s="13"/>
      <c r="I148" s="13"/>
      <c r="J148" s="13"/>
      <c r="K148" s="13"/>
      <c r="L148" s="13"/>
      <c r="M148" s="14">
        <v>0</v>
      </c>
      <c r="N148" s="15">
        <v>8685728.5899999999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8685728.5899999999</v>
      </c>
      <c r="AL148" s="16">
        <v>0</v>
      </c>
      <c r="AM148" s="5">
        <v>0</v>
      </c>
      <c r="AN148" s="6">
        <v>0</v>
      </c>
      <c r="AO148" s="2"/>
    </row>
    <row r="149" spans="1:41" ht="38.25" outlineLevel="4" x14ac:dyDescent="0.25">
      <c r="A149" s="12" t="s">
        <v>194</v>
      </c>
      <c r="B149" s="13" t="s">
        <v>100</v>
      </c>
      <c r="C149" s="13" t="s">
        <v>193</v>
      </c>
      <c r="D149" s="13" t="s">
        <v>195</v>
      </c>
      <c r="E149" s="13" t="s">
        <v>4</v>
      </c>
      <c r="F149" s="13" t="s">
        <v>4</v>
      </c>
      <c r="G149" s="13"/>
      <c r="H149" s="13"/>
      <c r="I149" s="13"/>
      <c r="J149" s="13"/>
      <c r="K149" s="13"/>
      <c r="L149" s="13"/>
      <c r="M149" s="14">
        <v>0</v>
      </c>
      <c r="N149" s="15">
        <v>8685728.5899999999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8685728.5899999999</v>
      </c>
      <c r="AL149" s="16">
        <v>0</v>
      </c>
      <c r="AM149" s="5">
        <v>0</v>
      </c>
      <c r="AN149" s="6">
        <v>0</v>
      </c>
      <c r="AO149" s="2"/>
    </row>
    <row r="150" spans="1:41" ht="38.25" outlineLevel="5" x14ac:dyDescent="0.25">
      <c r="A150" s="12" t="s">
        <v>196</v>
      </c>
      <c r="B150" s="13" t="s">
        <v>100</v>
      </c>
      <c r="C150" s="13" t="s">
        <v>193</v>
      </c>
      <c r="D150" s="13" t="s">
        <v>197</v>
      </c>
      <c r="E150" s="13" t="s">
        <v>4</v>
      </c>
      <c r="F150" s="13" t="s">
        <v>4</v>
      </c>
      <c r="G150" s="13"/>
      <c r="H150" s="13"/>
      <c r="I150" s="13"/>
      <c r="J150" s="13"/>
      <c r="K150" s="13"/>
      <c r="L150" s="13"/>
      <c r="M150" s="14">
        <v>0</v>
      </c>
      <c r="N150" s="15">
        <v>8425156.7300000004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8425156.7300000004</v>
      </c>
      <c r="AL150" s="16">
        <v>0</v>
      </c>
      <c r="AM150" s="5">
        <v>0</v>
      </c>
      <c r="AN150" s="6">
        <v>0</v>
      </c>
      <c r="AO150" s="2"/>
    </row>
    <row r="151" spans="1:41" ht="38.25" outlineLevel="5" x14ac:dyDescent="0.25">
      <c r="A151" s="12" t="s">
        <v>198</v>
      </c>
      <c r="B151" s="13" t="s">
        <v>100</v>
      </c>
      <c r="C151" s="13" t="s">
        <v>193</v>
      </c>
      <c r="D151" s="13" t="s">
        <v>199</v>
      </c>
      <c r="E151" s="13" t="s">
        <v>4</v>
      </c>
      <c r="F151" s="13" t="s">
        <v>4</v>
      </c>
      <c r="G151" s="13"/>
      <c r="H151" s="13"/>
      <c r="I151" s="13"/>
      <c r="J151" s="13"/>
      <c r="K151" s="13"/>
      <c r="L151" s="13"/>
      <c r="M151" s="14">
        <v>0</v>
      </c>
      <c r="N151" s="15">
        <v>260571.86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260571.86</v>
      </c>
      <c r="AL151" s="16">
        <v>0</v>
      </c>
      <c r="AM151" s="5">
        <v>0</v>
      </c>
      <c r="AN151" s="6">
        <v>0</v>
      </c>
      <c r="AO151" s="2"/>
    </row>
    <row r="152" spans="1:41" ht="38.25" x14ac:dyDescent="0.25">
      <c r="A152" s="17" t="s">
        <v>200</v>
      </c>
      <c r="B152" s="18" t="s">
        <v>4</v>
      </c>
      <c r="C152" s="18" t="s">
        <v>5</v>
      </c>
      <c r="D152" s="18" t="s">
        <v>201</v>
      </c>
      <c r="E152" s="13" t="s">
        <v>4</v>
      </c>
      <c r="F152" s="13" t="s">
        <v>4</v>
      </c>
      <c r="G152" s="13"/>
      <c r="H152" s="13"/>
      <c r="I152" s="13"/>
      <c r="J152" s="13"/>
      <c r="K152" s="13"/>
      <c r="L152" s="13"/>
      <c r="M152" s="14">
        <v>0</v>
      </c>
      <c r="N152" s="19">
        <v>12223198.77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9">
        <v>0</v>
      </c>
      <c r="AG152" s="15">
        <v>0</v>
      </c>
      <c r="AH152" s="15">
        <v>0</v>
      </c>
      <c r="AI152" s="15">
        <v>0</v>
      </c>
      <c r="AJ152" s="15">
        <v>0</v>
      </c>
      <c r="AK152" s="19">
        <v>12223198.77</v>
      </c>
      <c r="AL152" s="20">
        <v>0</v>
      </c>
      <c r="AM152" s="5">
        <v>0</v>
      </c>
      <c r="AN152" s="6">
        <v>0</v>
      </c>
      <c r="AO152" s="2"/>
    </row>
    <row r="153" spans="1:41" outlineLevel="1" x14ac:dyDescent="0.25">
      <c r="A153" s="12" t="s">
        <v>91</v>
      </c>
      <c r="B153" s="13" t="s">
        <v>4</v>
      </c>
      <c r="C153" s="13" t="s">
        <v>92</v>
      </c>
      <c r="D153" s="13" t="s">
        <v>201</v>
      </c>
      <c r="E153" s="13" t="s">
        <v>4</v>
      </c>
      <c r="F153" s="13" t="s">
        <v>4</v>
      </c>
      <c r="G153" s="13"/>
      <c r="H153" s="13"/>
      <c r="I153" s="13"/>
      <c r="J153" s="13"/>
      <c r="K153" s="13"/>
      <c r="L153" s="13"/>
      <c r="M153" s="14">
        <v>0</v>
      </c>
      <c r="N153" s="15">
        <v>12223198.77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12223198.77</v>
      </c>
      <c r="AL153" s="16">
        <v>0</v>
      </c>
      <c r="AM153" s="5">
        <v>0</v>
      </c>
      <c r="AN153" s="6">
        <v>0</v>
      </c>
      <c r="AO153" s="2"/>
    </row>
    <row r="154" spans="1:41" outlineLevel="2" x14ac:dyDescent="0.25">
      <c r="A154" s="12" t="s">
        <v>101</v>
      </c>
      <c r="B154" s="13" t="s">
        <v>4</v>
      </c>
      <c r="C154" s="13" t="s">
        <v>102</v>
      </c>
      <c r="D154" s="13" t="s">
        <v>201</v>
      </c>
      <c r="E154" s="13" t="s">
        <v>4</v>
      </c>
      <c r="F154" s="13" t="s">
        <v>4</v>
      </c>
      <c r="G154" s="13"/>
      <c r="H154" s="13"/>
      <c r="I154" s="13"/>
      <c r="J154" s="13"/>
      <c r="K154" s="13"/>
      <c r="L154" s="13"/>
      <c r="M154" s="14">
        <v>0</v>
      </c>
      <c r="N154" s="15">
        <v>12223198.77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12223198.77</v>
      </c>
      <c r="AL154" s="16">
        <v>0</v>
      </c>
      <c r="AM154" s="5">
        <v>0</v>
      </c>
      <c r="AN154" s="6">
        <v>0</v>
      </c>
      <c r="AO154" s="2"/>
    </row>
    <row r="155" spans="1:41" ht="25.5" outlineLevel="3" x14ac:dyDescent="0.25">
      <c r="A155" s="12" t="s">
        <v>99</v>
      </c>
      <c r="B155" s="13" t="s">
        <v>100</v>
      </c>
      <c r="C155" s="13" t="s">
        <v>102</v>
      </c>
      <c r="D155" s="13" t="s">
        <v>201</v>
      </c>
      <c r="E155" s="13" t="s">
        <v>4</v>
      </c>
      <c r="F155" s="13" t="s">
        <v>4</v>
      </c>
      <c r="G155" s="13"/>
      <c r="H155" s="13"/>
      <c r="I155" s="13"/>
      <c r="J155" s="13"/>
      <c r="K155" s="13"/>
      <c r="L155" s="13"/>
      <c r="M155" s="14">
        <v>0</v>
      </c>
      <c r="N155" s="15">
        <v>12223198.77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12223198.77</v>
      </c>
      <c r="AL155" s="16">
        <v>0</v>
      </c>
      <c r="AM155" s="5">
        <v>0</v>
      </c>
      <c r="AN155" s="6">
        <v>0</v>
      </c>
      <c r="AO155" s="2"/>
    </row>
    <row r="156" spans="1:41" ht="38.25" outlineLevel="4" x14ac:dyDescent="0.25">
      <c r="A156" s="12" t="s">
        <v>202</v>
      </c>
      <c r="B156" s="13" t="s">
        <v>100</v>
      </c>
      <c r="C156" s="13" t="s">
        <v>102</v>
      </c>
      <c r="D156" s="13" t="s">
        <v>201</v>
      </c>
      <c r="E156" s="13" t="s">
        <v>4</v>
      </c>
      <c r="F156" s="13" t="s">
        <v>4</v>
      </c>
      <c r="G156" s="13"/>
      <c r="H156" s="13"/>
      <c r="I156" s="13"/>
      <c r="J156" s="13"/>
      <c r="K156" s="13"/>
      <c r="L156" s="13"/>
      <c r="M156" s="14">
        <v>0</v>
      </c>
      <c r="N156" s="15">
        <v>12223198.77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12223198.77</v>
      </c>
      <c r="AL156" s="16">
        <v>0</v>
      </c>
      <c r="AM156" s="5">
        <v>0</v>
      </c>
      <c r="AN156" s="6">
        <v>0</v>
      </c>
      <c r="AO156" s="2"/>
    </row>
    <row r="157" spans="1:41" ht="38.25" outlineLevel="5" x14ac:dyDescent="0.25">
      <c r="A157" s="12" t="s">
        <v>203</v>
      </c>
      <c r="B157" s="13" t="s">
        <v>100</v>
      </c>
      <c r="C157" s="13" t="s">
        <v>102</v>
      </c>
      <c r="D157" s="13" t="s">
        <v>204</v>
      </c>
      <c r="E157" s="13" t="s">
        <v>4</v>
      </c>
      <c r="F157" s="13" t="s">
        <v>4</v>
      </c>
      <c r="G157" s="13"/>
      <c r="H157" s="13"/>
      <c r="I157" s="13"/>
      <c r="J157" s="13"/>
      <c r="K157" s="13"/>
      <c r="L157" s="13"/>
      <c r="M157" s="14">
        <v>0</v>
      </c>
      <c r="N157" s="15">
        <v>12223198.77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12223198.77</v>
      </c>
      <c r="AL157" s="16">
        <v>0</v>
      </c>
      <c r="AM157" s="5">
        <v>0</v>
      </c>
      <c r="AN157" s="6">
        <v>0</v>
      </c>
      <c r="AO157" s="2"/>
    </row>
    <row r="158" spans="1:41" ht="63.75" x14ac:dyDescent="0.25">
      <c r="A158" s="17" t="s">
        <v>205</v>
      </c>
      <c r="B158" s="18" t="s">
        <v>4</v>
      </c>
      <c r="C158" s="18" t="s">
        <v>5</v>
      </c>
      <c r="D158" s="18" t="s">
        <v>206</v>
      </c>
      <c r="E158" s="13" t="s">
        <v>4</v>
      </c>
      <c r="F158" s="13" t="s">
        <v>4</v>
      </c>
      <c r="G158" s="13"/>
      <c r="H158" s="13"/>
      <c r="I158" s="13"/>
      <c r="J158" s="13"/>
      <c r="K158" s="13"/>
      <c r="L158" s="13"/>
      <c r="M158" s="14">
        <v>0</v>
      </c>
      <c r="N158" s="19">
        <v>150000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9">
        <v>0</v>
      </c>
      <c r="AG158" s="15">
        <v>0</v>
      </c>
      <c r="AH158" s="15">
        <v>0</v>
      </c>
      <c r="AI158" s="15">
        <v>0</v>
      </c>
      <c r="AJ158" s="15">
        <v>0</v>
      </c>
      <c r="AK158" s="19">
        <v>150000</v>
      </c>
      <c r="AL158" s="20">
        <v>0</v>
      </c>
      <c r="AM158" s="5">
        <v>0</v>
      </c>
      <c r="AN158" s="6">
        <v>0</v>
      </c>
      <c r="AO158" s="2"/>
    </row>
    <row r="159" spans="1:41" ht="25.5" outlineLevel="1" x14ac:dyDescent="0.25">
      <c r="A159" s="12" t="s">
        <v>207</v>
      </c>
      <c r="B159" s="13" t="s">
        <v>4</v>
      </c>
      <c r="C159" s="13" t="s">
        <v>208</v>
      </c>
      <c r="D159" s="13" t="s">
        <v>206</v>
      </c>
      <c r="E159" s="13" t="s">
        <v>4</v>
      </c>
      <c r="F159" s="13" t="s">
        <v>4</v>
      </c>
      <c r="G159" s="13"/>
      <c r="H159" s="13"/>
      <c r="I159" s="13"/>
      <c r="J159" s="13"/>
      <c r="K159" s="13"/>
      <c r="L159" s="13"/>
      <c r="M159" s="14">
        <v>0</v>
      </c>
      <c r="N159" s="15">
        <v>150000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150000</v>
      </c>
      <c r="AL159" s="16">
        <v>0</v>
      </c>
      <c r="AM159" s="5">
        <v>0</v>
      </c>
      <c r="AN159" s="6">
        <v>0</v>
      </c>
      <c r="AO159" s="2"/>
    </row>
    <row r="160" spans="1:41" outlineLevel="2" x14ac:dyDescent="0.25">
      <c r="A160" s="12" t="s">
        <v>209</v>
      </c>
      <c r="B160" s="13" t="s">
        <v>4</v>
      </c>
      <c r="C160" s="13" t="s">
        <v>210</v>
      </c>
      <c r="D160" s="13" t="s">
        <v>206</v>
      </c>
      <c r="E160" s="13" t="s">
        <v>4</v>
      </c>
      <c r="F160" s="13" t="s">
        <v>4</v>
      </c>
      <c r="G160" s="13"/>
      <c r="H160" s="13"/>
      <c r="I160" s="13"/>
      <c r="J160" s="13"/>
      <c r="K160" s="13"/>
      <c r="L160" s="13"/>
      <c r="M160" s="14">
        <v>0</v>
      </c>
      <c r="N160" s="15">
        <v>150000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150000</v>
      </c>
      <c r="AL160" s="16">
        <v>0</v>
      </c>
      <c r="AM160" s="5">
        <v>0</v>
      </c>
      <c r="AN160" s="6">
        <v>0</v>
      </c>
      <c r="AO160" s="2"/>
    </row>
    <row r="161" spans="1:41" ht="25.5" outlineLevel="3" x14ac:dyDescent="0.25">
      <c r="A161" s="12" t="s">
        <v>99</v>
      </c>
      <c r="B161" s="13" t="s">
        <v>100</v>
      </c>
      <c r="C161" s="13" t="s">
        <v>210</v>
      </c>
      <c r="D161" s="13" t="s">
        <v>206</v>
      </c>
      <c r="E161" s="13" t="s">
        <v>4</v>
      </c>
      <c r="F161" s="13" t="s">
        <v>4</v>
      </c>
      <c r="G161" s="13"/>
      <c r="H161" s="13"/>
      <c r="I161" s="13"/>
      <c r="J161" s="13"/>
      <c r="K161" s="13"/>
      <c r="L161" s="13"/>
      <c r="M161" s="14">
        <v>0</v>
      </c>
      <c r="N161" s="15">
        <v>150000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150000</v>
      </c>
      <c r="AL161" s="16">
        <v>0</v>
      </c>
      <c r="AM161" s="5">
        <v>0</v>
      </c>
      <c r="AN161" s="6">
        <v>0</v>
      </c>
      <c r="AO161" s="2"/>
    </row>
    <row r="162" spans="1:41" ht="25.5" outlineLevel="4" x14ac:dyDescent="0.25">
      <c r="A162" s="12" t="s">
        <v>211</v>
      </c>
      <c r="B162" s="13" t="s">
        <v>100</v>
      </c>
      <c r="C162" s="13" t="s">
        <v>210</v>
      </c>
      <c r="D162" s="13" t="s">
        <v>212</v>
      </c>
      <c r="E162" s="13" t="s">
        <v>4</v>
      </c>
      <c r="F162" s="13" t="s">
        <v>4</v>
      </c>
      <c r="G162" s="13"/>
      <c r="H162" s="13"/>
      <c r="I162" s="13"/>
      <c r="J162" s="13"/>
      <c r="K162" s="13"/>
      <c r="L162" s="13"/>
      <c r="M162" s="14">
        <v>0</v>
      </c>
      <c r="N162" s="15">
        <v>150000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150000</v>
      </c>
      <c r="AL162" s="16">
        <v>0</v>
      </c>
      <c r="AM162" s="5">
        <v>0</v>
      </c>
      <c r="AN162" s="6">
        <v>0</v>
      </c>
      <c r="AO162" s="2"/>
    </row>
    <row r="163" spans="1:41" ht="38.25" outlineLevel="5" x14ac:dyDescent="0.25">
      <c r="A163" s="12" t="s">
        <v>213</v>
      </c>
      <c r="B163" s="13" t="s">
        <v>100</v>
      </c>
      <c r="C163" s="13" t="s">
        <v>210</v>
      </c>
      <c r="D163" s="13" t="s">
        <v>214</v>
      </c>
      <c r="E163" s="13" t="s">
        <v>4</v>
      </c>
      <c r="F163" s="13" t="s">
        <v>4</v>
      </c>
      <c r="G163" s="13"/>
      <c r="H163" s="13"/>
      <c r="I163" s="13"/>
      <c r="J163" s="13"/>
      <c r="K163" s="13"/>
      <c r="L163" s="13"/>
      <c r="M163" s="14">
        <v>0</v>
      </c>
      <c r="N163" s="15">
        <v>100000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100000</v>
      </c>
      <c r="AL163" s="16">
        <v>0</v>
      </c>
      <c r="AM163" s="5">
        <v>0</v>
      </c>
      <c r="AN163" s="6">
        <v>0</v>
      </c>
      <c r="AO163" s="2"/>
    </row>
    <row r="164" spans="1:41" ht="38.25" outlineLevel="5" x14ac:dyDescent="0.25">
      <c r="A164" s="12" t="s">
        <v>215</v>
      </c>
      <c r="B164" s="13" t="s">
        <v>100</v>
      </c>
      <c r="C164" s="13" t="s">
        <v>210</v>
      </c>
      <c r="D164" s="13" t="s">
        <v>216</v>
      </c>
      <c r="E164" s="13" t="s">
        <v>4</v>
      </c>
      <c r="F164" s="13" t="s">
        <v>4</v>
      </c>
      <c r="G164" s="13"/>
      <c r="H164" s="13"/>
      <c r="I164" s="13"/>
      <c r="J164" s="13"/>
      <c r="K164" s="13"/>
      <c r="L164" s="13"/>
      <c r="M164" s="14">
        <v>0</v>
      </c>
      <c r="N164" s="15">
        <v>50000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50000</v>
      </c>
      <c r="AL164" s="16">
        <v>0</v>
      </c>
      <c r="AM164" s="5">
        <v>0</v>
      </c>
      <c r="AN164" s="6">
        <v>0</v>
      </c>
      <c r="AO164" s="2"/>
    </row>
    <row r="165" spans="1:41" ht="51" x14ac:dyDescent="0.25">
      <c r="A165" s="17" t="s">
        <v>217</v>
      </c>
      <c r="B165" s="18" t="s">
        <v>4</v>
      </c>
      <c r="C165" s="18" t="s">
        <v>5</v>
      </c>
      <c r="D165" s="18" t="s">
        <v>218</v>
      </c>
      <c r="E165" s="13" t="s">
        <v>4</v>
      </c>
      <c r="F165" s="13" t="s">
        <v>4</v>
      </c>
      <c r="G165" s="13"/>
      <c r="H165" s="13"/>
      <c r="I165" s="13"/>
      <c r="J165" s="13"/>
      <c r="K165" s="13"/>
      <c r="L165" s="13"/>
      <c r="M165" s="14">
        <v>0</v>
      </c>
      <c r="N165" s="19">
        <v>2700000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9">
        <v>0</v>
      </c>
      <c r="AG165" s="15">
        <v>0</v>
      </c>
      <c r="AH165" s="15">
        <v>0</v>
      </c>
      <c r="AI165" s="15">
        <v>0</v>
      </c>
      <c r="AJ165" s="15">
        <v>0</v>
      </c>
      <c r="AK165" s="19">
        <v>2700000</v>
      </c>
      <c r="AL165" s="20">
        <v>0</v>
      </c>
      <c r="AM165" s="5">
        <v>0</v>
      </c>
      <c r="AN165" s="6">
        <v>0</v>
      </c>
      <c r="AO165" s="2"/>
    </row>
    <row r="166" spans="1:41" ht="25.5" outlineLevel="1" x14ac:dyDescent="0.25">
      <c r="A166" s="12" t="s">
        <v>207</v>
      </c>
      <c r="B166" s="13" t="s">
        <v>4</v>
      </c>
      <c r="C166" s="13" t="s">
        <v>208</v>
      </c>
      <c r="D166" s="13" t="s">
        <v>218</v>
      </c>
      <c r="E166" s="13" t="s">
        <v>4</v>
      </c>
      <c r="F166" s="13" t="s">
        <v>4</v>
      </c>
      <c r="G166" s="13"/>
      <c r="H166" s="13"/>
      <c r="I166" s="13"/>
      <c r="J166" s="13"/>
      <c r="K166" s="13"/>
      <c r="L166" s="13"/>
      <c r="M166" s="14">
        <v>0</v>
      </c>
      <c r="N166" s="15">
        <v>2700000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2700000</v>
      </c>
      <c r="AL166" s="16">
        <v>0</v>
      </c>
      <c r="AM166" s="5">
        <v>0</v>
      </c>
      <c r="AN166" s="6">
        <v>0</v>
      </c>
      <c r="AO166" s="2"/>
    </row>
    <row r="167" spans="1:41" ht="38.25" outlineLevel="2" x14ac:dyDescent="0.25">
      <c r="A167" s="12" t="s">
        <v>219</v>
      </c>
      <c r="B167" s="13" t="s">
        <v>4</v>
      </c>
      <c r="C167" s="13" t="s">
        <v>220</v>
      </c>
      <c r="D167" s="13" t="s">
        <v>218</v>
      </c>
      <c r="E167" s="13" t="s">
        <v>4</v>
      </c>
      <c r="F167" s="13" t="s">
        <v>4</v>
      </c>
      <c r="G167" s="13"/>
      <c r="H167" s="13"/>
      <c r="I167" s="13"/>
      <c r="J167" s="13"/>
      <c r="K167" s="13"/>
      <c r="L167" s="13"/>
      <c r="M167" s="14">
        <v>0</v>
      </c>
      <c r="N167" s="15">
        <v>2700000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2700000</v>
      </c>
      <c r="AL167" s="16">
        <v>0</v>
      </c>
      <c r="AM167" s="5">
        <v>0</v>
      </c>
      <c r="AN167" s="6">
        <v>0</v>
      </c>
      <c r="AO167" s="2"/>
    </row>
    <row r="168" spans="1:41" ht="25.5" outlineLevel="3" x14ac:dyDescent="0.25">
      <c r="A168" s="12" t="s">
        <v>99</v>
      </c>
      <c r="B168" s="13" t="s">
        <v>100</v>
      </c>
      <c r="C168" s="13" t="s">
        <v>220</v>
      </c>
      <c r="D168" s="13" t="s">
        <v>218</v>
      </c>
      <c r="E168" s="13" t="s">
        <v>4</v>
      </c>
      <c r="F168" s="13" t="s">
        <v>4</v>
      </c>
      <c r="G168" s="13"/>
      <c r="H168" s="13"/>
      <c r="I168" s="13"/>
      <c r="J168" s="13"/>
      <c r="K168" s="13"/>
      <c r="L168" s="13"/>
      <c r="M168" s="14">
        <v>0</v>
      </c>
      <c r="N168" s="15">
        <v>2700000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2700000</v>
      </c>
      <c r="AL168" s="16">
        <v>0</v>
      </c>
      <c r="AM168" s="5">
        <v>0</v>
      </c>
      <c r="AN168" s="6">
        <v>0</v>
      </c>
      <c r="AO168" s="2"/>
    </row>
    <row r="169" spans="1:41" ht="38.25" outlineLevel="4" x14ac:dyDescent="0.25">
      <c r="A169" s="12" t="s">
        <v>221</v>
      </c>
      <c r="B169" s="13" t="s">
        <v>100</v>
      </c>
      <c r="C169" s="13" t="s">
        <v>220</v>
      </c>
      <c r="D169" s="13" t="s">
        <v>218</v>
      </c>
      <c r="E169" s="13" t="s">
        <v>4</v>
      </c>
      <c r="F169" s="13" t="s">
        <v>4</v>
      </c>
      <c r="G169" s="13"/>
      <c r="H169" s="13"/>
      <c r="I169" s="13"/>
      <c r="J169" s="13"/>
      <c r="K169" s="13"/>
      <c r="L169" s="13"/>
      <c r="M169" s="14">
        <v>0</v>
      </c>
      <c r="N169" s="15">
        <v>2700000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2700000</v>
      </c>
      <c r="AL169" s="16">
        <v>0</v>
      </c>
      <c r="AM169" s="5">
        <v>0</v>
      </c>
      <c r="AN169" s="6">
        <v>0</v>
      </c>
      <c r="AO169" s="2"/>
    </row>
    <row r="170" spans="1:41" ht="38.25" outlineLevel="5" x14ac:dyDescent="0.25">
      <c r="A170" s="12" t="s">
        <v>222</v>
      </c>
      <c r="B170" s="13" t="s">
        <v>100</v>
      </c>
      <c r="C170" s="13" t="s">
        <v>220</v>
      </c>
      <c r="D170" s="13" t="s">
        <v>223</v>
      </c>
      <c r="E170" s="13" t="s">
        <v>4</v>
      </c>
      <c r="F170" s="13" t="s">
        <v>4</v>
      </c>
      <c r="G170" s="13"/>
      <c r="H170" s="13"/>
      <c r="I170" s="13"/>
      <c r="J170" s="13"/>
      <c r="K170" s="13"/>
      <c r="L170" s="13"/>
      <c r="M170" s="14">
        <v>0</v>
      </c>
      <c r="N170" s="15">
        <v>2700000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2700000</v>
      </c>
      <c r="AL170" s="16">
        <v>0</v>
      </c>
      <c r="AM170" s="5">
        <v>0</v>
      </c>
      <c r="AN170" s="6">
        <v>0</v>
      </c>
      <c r="AO170" s="2"/>
    </row>
    <row r="171" spans="1:41" ht="38.25" x14ac:dyDescent="0.25">
      <c r="A171" s="17" t="s">
        <v>224</v>
      </c>
      <c r="B171" s="18" t="s">
        <v>4</v>
      </c>
      <c r="C171" s="18" t="s">
        <v>5</v>
      </c>
      <c r="D171" s="18" t="s">
        <v>225</v>
      </c>
      <c r="E171" s="13" t="s">
        <v>4</v>
      </c>
      <c r="F171" s="13" t="s">
        <v>4</v>
      </c>
      <c r="G171" s="13"/>
      <c r="H171" s="13"/>
      <c r="I171" s="13"/>
      <c r="J171" s="13"/>
      <c r="K171" s="13"/>
      <c r="L171" s="13"/>
      <c r="M171" s="14">
        <v>0</v>
      </c>
      <c r="N171" s="19">
        <v>70739772.299999997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9">
        <v>0</v>
      </c>
      <c r="AG171" s="15">
        <v>0</v>
      </c>
      <c r="AH171" s="15">
        <v>0</v>
      </c>
      <c r="AI171" s="15">
        <v>0</v>
      </c>
      <c r="AJ171" s="15">
        <v>0</v>
      </c>
      <c r="AK171" s="19">
        <v>70739772.299999997</v>
      </c>
      <c r="AL171" s="20">
        <v>0</v>
      </c>
      <c r="AM171" s="5">
        <v>0</v>
      </c>
      <c r="AN171" s="6">
        <v>0</v>
      </c>
      <c r="AO171" s="2"/>
    </row>
    <row r="172" spans="1:41" outlineLevel="1" x14ac:dyDescent="0.25">
      <c r="A172" s="12" t="s">
        <v>226</v>
      </c>
      <c r="B172" s="13" t="s">
        <v>4</v>
      </c>
      <c r="C172" s="13" t="s">
        <v>227</v>
      </c>
      <c r="D172" s="13" t="s">
        <v>225</v>
      </c>
      <c r="E172" s="13" t="s">
        <v>4</v>
      </c>
      <c r="F172" s="13" t="s">
        <v>4</v>
      </c>
      <c r="G172" s="13"/>
      <c r="H172" s="13"/>
      <c r="I172" s="13"/>
      <c r="J172" s="13"/>
      <c r="K172" s="13"/>
      <c r="L172" s="13"/>
      <c r="M172" s="14">
        <v>0</v>
      </c>
      <c r="N172" s="15">
        <v>70739772.299999997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70739772.299999997</v>
      </c>
      <c r="AL172" s="16">
        <v>0</v>
      </c>
      <c r="AM172" s="5">
        <v>0</v>
      </c>
      <c r="AN172" s="6">
        <v>0</v>
      </c>
      <c r="AO172" s="2"/>
    </row>
    <row r="173" spans="1:41" outlineLevel="2" x14ac:dyDescent="0.25">
      <c r="A173" s="12" t="s">
        <v>228</v>
      </c>
      <c r="B173" s="13" t="s">
        <v>4</v>
      </c>
      <c r="C173" s="13" t="s">
        <v>229</v>
      </c>
      <c r="D173" s="13" t="s">
        <v>225</v>
      </c>
      <c r="E173" s="13" t="s">
        <v>4</v>
      </c>
      <c r="F173" s="13" t="s">
        <v>4</v>
      </c>
      <c r="G173" s="13"/>
      <c r="H173" s="13"/>
      <c r="I173" s="13"/>
      <c r="J173" s="13"/>
      <c r="K173" s="13"/>
      <c r="L173" s="13"/>
      <c r="M173" s="14">
        <v>0</v>
      </c>
      <c r="N173" s="15">
        <v>70739772.299999997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70739772.299999997</v>
      </c>
      <c r="AL173" s="16">
        <v>0</v>
      </c>
      <c r="AM173" s="5">
        <v>0</v>
      </c>
      <c r="AN173" s="6">
        <v>0</v>
      </c>
      <c r="AO173" s="2"/>
    </row>
    <row r="174" spans="1:41" ht="25.5" outlineLevel="3" x14ac:dyDescent="0.25">
      <c r="A174" s="12" t="s">
        <v>99</v>
      </c>
      <c r="B174" s="13" t="s">
        <v>100</v>
      </c>
      <c r="C174" s="13" t="s">
        <v>229</v>
      </c>
      <c r="D174" s="13" t="s">
        <v>225</v>
      </c>
      <c r="E174" s="13" t="s">
        <v>4</v>
      </c>
      <c r="F174" s="13" t="s">
        <v>4</v>
      </c>
      <c r="G174" s="13"/>
      <c r="H174" s="13"/>
      <c r="I174" s="13"/>
      <c r="J174" s="13"/>
      <c r="K174" s="13"/>
      <c r="L174" s="13"/>
      <c r="M174" s="14">
        <v>0</v>
      </c>
      <c r="N174" s="15">
        <v>70739772.299999997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70739772.299999997</v>
      </c>
      <c r="AL174" s="16">
        <v>0</v>
      </c>
      <c r="AM174" s="5">
        <v>0</v>
      </c>
      <c r="AN174" s="6">
        <v>0</v>
      </c>
      <c r="AO174" s="2"/>
    </row>
    <row r="175" spans="1:41" ht="38.25" outlineLevel="4" x14ac:dyDescent="0.25">
      <c r="A175" s="12" t="s">
        <v>230</v>
      </c>
      <c r="B175" s="13" t="s">
        <v>100</v>
      </c>
      <c r="C175" s="13" t="s">
        <v>229</v>
      </c>
      <c r="D175" s="13" t="s">
        <v>225</v>
      </c>
      <c r="E175" s="13" t="s">
        <v>4</v>
      </c>
      <c r="F175" s="13" t="s">
        <v>4</v>
      </c>
      <c r="G175" s="13"/>
      <c r="H175" s="13"/>
      <c r="I175" s="13"/>
      <c r="J175" s="13"/>
      <c r="K175" s="13"/>
      <c r="L175" s="13"/>
      <c r="M175" s="14">
        <v>0</v>
      </c>
      <c r="N175" s="15">
        <v>70739772.299999997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70739772.299999997</v>
      </c>
      <c r="AL175" s="16">
        <v>0</v>
      </c>
      <c r="AM175" s="5">
        <v>0</v>
      </c>
      <c r="AN175" s="6">
        <v>0</v>
      </c>
      <c r="AO175" s="2"/>
    </row>
    <row r="176" spans="1:41" ht="38.25" outlineLevel="5" x14ac:dyDescent="0.25">
      <c r="A176" s="12" t="s">
        <v>231</v>
      </c>
      <c r="B176" s="13" t="s">
        <v>100</v>
      </c>
      <c r="C176" s="13" t="s">
        <v>229</v>
      </c>
      <c r="D176" s="13" t="s">
        <v>232</v>
      </c>
      <c r="E176" s="13" t="s">
        <v>4</v>
      </c>
      <c r="F176" s="13" t="s">
        <v>4</v>
      </c>
      <c r="G176" s="13"/>
      <c r="H176" s="13"/>
      <c r="I176" s="13"/>
      <c r="J176" s="13"/>
      <c r="K176" s="13"/>
      <c r="L176" s="13"/>
      <c r="M176" s="14">
        <v>0</v>
      </c>
      <c r="N176" s="15">
        <v>15000000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15000000</v>
      </c>
      <c r="AL176" s="16">
        <v>0</v>
      </c>
      <c r="AM176" s="5">
        <v>0</v>
      </c>
      <c r="AN176" s="6">
        <v>0</v>
      </c>
      <c r="AO176" s="2"/>
    </row>
    <row r="177" spans="1:41" ht="25.5" outlineLevel="5" x14ac:dyDescent="0.25">
      <c r="A177" s="12" t="s">
        <v>233</v>
      </c>
      <c r="B177" s="13" t="s">
        <v>100</v>
      </c>
      <c r="C177" s="13" t="s">
        <v>229</v>
      </c>
      <c r="D177" s="13" t="s">
        <v>234</v>
      </c>
      <c r="E177" s="13" t="s">
        <v>4</v>
      </c>
      <c r="F177" s="13" t="s">
        <v>4</v>
      </c>
      <c r="G177" s="13"/>
      <c r="H177" s="13"/>
      <c r="I177" s="13"/>
      <c r="J177" s="13"/>
      <c r="K177" s="13"/>
      <c r="L177" s="13"/>
      <c r="M177" s="14">
        <v>0</v>
      </c>
      <c r="N177" s="15">
        <v>3950000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3950000</v>
      </c>
      <c r="AL177" s="16">
        <v>0</v>
      </c>
      <c r="AM177" s="5">
        <v>0</v>
      </c>
      <c r="AN177" s="6">
        <v>0</v>
      </c>
      <c r="AO177" s="2"/>
    </row>
    <row r="178" spans="1:41" ht="38.25" outlineLevel="5" x14ac:dyDescent="0.25">
      <c r="A178" s="12" t="s">
        <v>235</v>
      </c>
      <c r="B178" s="13" t="s">
        <v>100</v>
      </c>
      <c r="C178" s="13" t="s">
        <v>229</v>
      </c>
      <c r="D178" s="13" t="s">
        <v>236</v>
      </c>
      <c r="E178" s="13" t="s">
        <v>4</v>
      </c>
      <c r="F178" s="13" t="s">
        <v>4</v>
      </c>
      <c r="G178" s="13"/>
      <c r="H178" s="13"/>
      <c r="I178" s="13"/>
      <c r="J178" s="13"/>
      <c r="K178" s="13"/>
      <c r="L178" s="13"/>
      <c r="M178" s="14">
        <v>0</v>
      </c>
      <c r="N178" s="15">
        <v>600000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600000</v>
      </c>
      <c r="AL178" s="16">
        <v>0</v>
      </c>
      <c r="AM178" s="5">
        <v>0</v>
      </c>
      <c r="AN178" s="6">
        <v>0</v>
      </c>
      <c r="AO178" s="2"/>
    </row>
    <row r="179" spans="1:41" ht="51" outlineLevel="5" x14ac:dyDescent="0.25">
      <c r="A179" s="12" t="s">
        <v>237</v>
      </c>
      <c r="B179" s="13" t="s">
        <v>100</v>
      </c>
      <c r="C179" s="13" t="s">
        <v>229</v>
      </c>
      <c r="D179" s="13" t="s">
        <v>238</v>
      </c>
      <c r="E179" s="13" t="s">
        <v>4</v>
      </c>
      <c r="F179" s="13" t="s">
        <v>4</v>
      </c>
      <c r="G179" s="13"/>
      <c r="H179" s="13"/>
      <c r="I179" s="13"/>
      <c r="J179" s="13"/>
      <c r="K179" s="13"/>
      <c r="L179" s="13"/>
      <c r="M179" s="14">
        <v>0</v>
      </c>
      <c r="N179" s="15">
        <v>2928001.57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2928001.57</v>
      </c>
      <c r="AL179" s="16">
        <v>0</v>
      </c>
      <c r="AM179" s="5">
        <v>0</v>
      </c>
      <c r="AN179" s="6">
        <v>0</v>
      </c>
      <c r="AO179" s="2"/>
    </row>
    <row r="180" spans="1:41" ht="38.25" outlineLevel="5" x14ac:dyDescent="0.25">
      <c r="A180" s="12" t="s">
        <v>239</v>
      </c>
      <c r="B180" s="13" t="s">
        <v>100</v>
      </c>
      <c r="C180" s="13" t="s">
        <v>229</v>
      </c>
      <c r="D180" s="13" t="s">
        <v>240</v>
      </c>
      <c r="E180" s="13" t="s">
        <v>4</v>
      </c>
      <c r="F180" s="13" t="s">
        <v>4</v>
      </c>
      <c r="G180" s="13"/>
      <c r="H180" s="13"/>
      <c r="I180" s="13"/>
      <c r="J180" s="13"/>
      <c r="K180" s="13"/>
      <c r="L180" s="13"/>
      <c r="M180" s="14">
        <v>0</v>
      </c>
      <c r="N180" s="15">
        <v>20000000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20000000</v>
      </c>
      <c r="AL180" s="16">
        <v>0</v>
      </c>
      <c r="AM180" s="5">
        <v>0</v>
      </c>
      <c r="AN180" s="6">
        <v>0</v>
      </c>
      <c r="AO180" s="2"/>
    </row>
    <row r="181" spans="1:41" ht="51" outlineLevel="5" x14ac:dyDescent="0.25">
      <c r="A181" s="12" t="s">
        <v>241</v>
      </c>
      <c r="B181" s="13" t="s">
        <v>100</v>
      </c>
      <c r="C181" s="13" t="s">
        <v>229</v>
      </c>
      <c r="D181" s="13" t="s">
        <v>242</v>
      </c>
      <c r="E181" s="13" t="s">
        <v>4</v>
      </c>
      <c r="F181" s="13" t="s">
        <v>4</v>
      </c>
      <c r="G181" s="13"/>
      <c r="H181" s="13"/>
      <c r="I181" s="13"/>
      <c r="J181" s="13"/>
      <c r="K181" s="13"/>
      <c r="L181" s="13"/>
      <c r="M181" s="14">
        <v>0</v>
      </c>
      <c r="N181" s="15">
        <v>18469770.73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18469770.73</v>
      </c>
      <c r="AL181" s="16">
        <v>0</v>
      </c>
      <c r="AM181" s="5">
        <v>0</v>
      </c>
      <c r="AN181" s="6">
        <v>0</v>
      </c>
      <c r="AO181" s="2"/>
    </row>
    <row r="182" spans="1:41" ht="38.25" outlineLevel="5" x14ac:dyDescent="0.25">
      <c r="A182" s="12" t="s">
        <v>243</v>
      </c>
      <c r="B182" s="13" t="s">
        <v>100</v>
      </c>
      <c r="C182" s="13" t="s">
        <v>229</v>
      </c>
      <c r="D182" s="13" t="s">
        <v>244</v>
      </c>
      <c r="E182" s="13" t="s">
        <v>4</v>
      </c>
      <c r="F182" s="13" t="s">
        <v>4</v>
      </c>
      <c r="G182" s="13"/>
      <c r="H182" s="13"/>
      <c r="I182" s="13"/>
      <c r="J182" s="13"/>
      <c r="K182" s="13"/>
      <c r="L182" s="13"/>
      <c r="M182" s="14">
        <v>0</v>
      </c>
      <c r="N182" s="15">
        <v>620000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620000</v>
      </c>
      <c r="AL182" s="16">
        <v>0</v>
      </c>
      <c r="AM182" s="5">
        <v>0</v>
      </c>
      <c r="AN182" s="6">
        <v>0</v>
      </c>
      <c r="AO182" s="2"/>
    </row>
    <row r="183" spans="1:41" ht="51" outlineLevel="5" x14ac:dyDescent="0.25">
      <c r="A183" s="12" t="s">
        <v>245</v>
      </c>
      <c r="B183" s="13" t="s">
        <v>100</v>
      </c>
      <c r="C183" s="13" t="s">
        <v>229</v>
      </c>
      <c r="D183" s="13" t="s">
        <v>246</v>
      </c>
      <c r="E183" s="13" t="s">
        <v>4</v>
      </c>
      <c r="F183" s="13" t="s">
        <v>4</v>
      </c>
      <c r="G183" s="13"/>
      <c r="H183" s="13"/>
      <c r="I183" s="13"/>
      <c r="J183" s="13"/>
      <c r="K183" s="13"/>
      <c r="L183" s="13"/>
      <c r="M183" s="14">
        <v>0</v>
      </c>
      <c r="N183" s="15">
        <v>572000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572000</v>
      </c>
      <c r="AL183" s="16">
        <v>0</v>
      </c>
      <c r="AM183" s="5">
        <v>0</v>
      </c>
      <c r="AN183" s="6">
        <v>0</v>
      </c>
      <c r="AO183" s="2"/>
    </row>
    <row r="184" spans="1:41" ht="63.75" outlineLevel="5" x14ac:dyDescent="0.25">
      <c r="A184" s="12" t="s">
        <v>247</v>
      </c>
      <c r="B184" s="13" t="s">
        <v>100</v>
      </c>
      <c r="C184" s="13" t="s">
        <v>229</v>
      </c>
      <c r="D184" s="13" t="s">
        <v>248</v>
      </c>
      <c r="E184" s="13" t="s">
        <v>4</v>
      </c>
      <c r="F184" s="13" t="s">
        <v>4</v>
      </c>
      <c r="G184" s="13"/>
      <c r="H184" s="13"/>
      <c r="I184" s="13"/>
      <c r="J184" s="13"/>
      <c r="K184" s="13"/>
      <c r="L184" s="13"/>
      <c r="M184" s="14">
        <v>0</v>
      </c>
      <c r="N184" s="15">
        <v>6000000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6000000</v>
      </c>
      <c r="AL184" s="16">
        <v>0</v>
      </c>
      <c r="AM184" s="5">
        <v>0</v>
      </c>
      <c r="AN184" s="6">
        <v>0</v>
      </c>
      <c r="AO184" s="2"/>
    </row>
    <row r="185" spans="1:41" ht="38.25" outlineLevel="5" x14ac:dyDescent="0.25">
      <c r="A185" s="12" t="s">
        <v>249</v>
      </c>
      <c r="B185" s="13" t="s">
        <v>100</v>
      </c>
      <c r="C185" s="13" t="s">
        <v>229</v>
      </c>
      <c r="D185" s="13" t="s">
        <v>250</v>
      </c>
      <c r="E185" s="13" t="s">
        <v>4</v>
      </c>
      <c r="F185" s="13" t="s">
        <v>4</v>
      </c>
      <c r="G185" s="13"/>
      <c r="H185" s="13"/>
      <c r="I185" s="13"/>
      <c r="J185" s="13"/>
      <c r="K185" s="13"/>
      <c r="L185" s="13"/>
      <c r="M185" s="14">
        <v>0</v>
      </c>
      <c r="N185" s="15">
        <v>2600000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2600000</v>
      </c>
      <c r="AL185" s="16">
        <v>0</v>
      </c>
      <c r="AM185" s="5">
        <v>0</v>
      </c>
      <c r="AN185" s="6">
        <v>0</v>
      </c>
      <c r="AO185" s="2"/>
    </row>
    <row r="186" spans="1:41" ht="25.5" x14ac:dyDescent="0.25">
      <c r="A186" s="17" t="s">
        <v>251</v>
      </c>
      <c r="B186" s="18" t="s">
        <v>4</v>
      </c>
      <c r="C186" s="18" t="s">
        <v>5</v>
      </c>
      <c r="D186" s="18" t="s">
        <v>252</v>
      </c>
      <c r="E186" s="13" t="s">
        <v>4</v>
      </c>
      <c r="F186" s="13" t="s">
        <v>4</v>
      </c>
      <c r="G186" s="13"/>
      <c r="H186" s="13"/>
      <c r="I186" s="13"/>
      <c r="J186" s="13"/>
      <c r="K186" s="13"/>
      <c r="L186" s="13"/>
      <c r="M186" s="14">
        <v>0</v>
      </c>
      <c r="N186" s="19">
        <v>483597511.05000001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9">
        <v>34694970.920000002</v>
      </c>
      <c r="AG186" s="15">
        <v>0</v>
      </c>
      <c r="AH186" s="15">
        <v>0</v>
      </c>
      <c r="AI186" s="15">
        <v>34694970.920000002</v>
      </c>
      <c r="AJ186" s="15">
        <v>-34694970.920000002</v>
      </c>
      <c r="AK186" s="19">
        <v>448902540.13</v>
      </c>
      <c r="AL186" s="20">
        <v>7.1743485289387329E-2</v>
      </c>
      <c r="AM186" s="5">
        <v>0</v>
      </c>
      <c r="AN186" s="6">
        <v>0</v>
      </c>
      <c r="AO186" s="2"/>
    </row>
    <row r="187" spans="1:41" outlineLevel="1" x14ac:dyDescent="0.25">
      <c r="A187" s="12" t="s">
        <v>174</v>
      </c>
      <c r="B187" s="13" t="s">
        <v>4</v>
      </c>
      <c r="C187" s="13" t="s">
        <v>175</v>
      </c>
      <c r="D187" s="13" t="s">
        <v>252</v>
      </c>
      <c r="E187" s="13" t="s">
        <v>4</v>
      </c>
      <c r="F187" s="13" t="s">
        <v>4</v>
      </c>
      <c r="G187" s="13"/>
      <c r="H187" s="13"/>
      <c r="I187" s="13"/>
      <c r="J187" s="13"/>
      <c r="K187" s="13"/>
      <c r="L187" s="13"/>
      <c r="M187" s="14">
        <v>0</v>
      </c>
      <c r="N187" s="15">
        <v>281298265.64999998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26745578.300000001</v>
      </c>
      <c r="AG187" s="15">
        <v>0</v>
      </c>
      <c r="AH187" s="15">
        <v>0</v>
      </c>
      <c r="AI187" s="15">
        <v>26745578.300000001</v>
      </c>
      <c r="AJ187" s="15">
        <v>-26745578.300000001</v>
      </c>
      <c r="AK187" s="15">
        <v>254552687.34999999</v>
      </c>
      <c r="AL187" s="16">
        <v>9.5079072877319745E-2</v>
      </c>
      <c r="AM187" s="5">
        <v>0</v>
      </c>
      <c r="AN187" s="6">
        <v>0</v>
      </c>
      <c r="AO187" s="2"/>
    </row>
    <row r="188" spans="1:41" ht="38.25" outlineLevel="2" x14ac:dyDescent="0.25">
      <c r="A188" s="12" t="s">
        <v>253</v>
      </c>
      <c r="B188" s="13" t="s">
        <v>4</v>
      </c>
      <c r="C188" s="13" t="s">
        <v>254</v>
      </c>
      <c r="D188" s="13" t="s">
        <v>252</v>
      </c>
      <c r="E188" s="13" t="s">
        <v>4</v>
      </c>
      <c r="F188" s="13" t="s">
        <v>4</v>
      </c>
      <c r="G188" s="13"/>
      <c r="H188" s="13"/>
      <c r="I188" s="13"/>
      <c r="J188" s="13"/>
      <c r="K188" s="13"/>
      <c r="L188" s="13"/>
      <c r="M188" s="14">
        <v>0</v>
      </c>
      <c r="N188" s="15">
        <v>2374000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456799.44</v>
      </c>
      <c r="AG188" s="15">
        <v>0</v>
      </c>
      <c r="AH188" s="15">
        <v>0</v>
      </c>
      <c r="AI188" s="15">
        <v>456799.44</v>
      </c>
      <c r="AJ188" s="15">
        <v>-456799.44</v>
      </c>
      <c r="AK188" s="15">
        <v>1917200.56</v>
      </c>
      <c r="AL188" s="16">
        <v>0.1924176242628475</v>
      </c>
      <c r="AM188" s="5">
        <v>0</v>
      </c>
      <c r="AN188" s="6">
        <v>0</v>
      </c>
      <c r="AO188" s="2"/>
    </row>
    <row r="189" spans="1:41" ht="25.5" outlineLevel="3" x14ac:dyDescent="0.25">
      <c r="A189" s="12" t="s">
        <v>99</v>
      </c>
      <c r="B189" s="13" t="s">
        <v>100</v>
      </c>
      <c r="C189" s="13" t="s">
        <v>254</v>
      </c>
      <c r="D189" s="13" t="s">
        <v>252</v>
      </c>
      <c r="E189" s="13" t="s">
        <v>4</v>
      </c>
      <c r="F189" s="13" t="s">
        <v>4</v>
      </c>
      <c r="G189" s="13"/>
      <c r="H189" s="13"/>
      <c r="I189" s="13"/>
      <c r="J189" s="13"/>
      <c r="K189" s="13"/>
      <c r="L189" s="13"/>
      <c r="M189" s="14">
        <v>0</v>
      </c>
      <c r="N189" s="15">
        <v>2374000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456799.44</v>
      </c>
      <c r="AG189" s="15">
        <v>0</v>
      </c>
      <c r="AH189" s="15">
        <v>0</v>
      </c>
      <c r="AI189" s="15">
        <v>456799.44</v>
      </c>
      <c r="AJ189" s="15">
        <v>-456799.44</v>
      </c>
      <c r="AK189" s="15">
        <v>1917200.56</v>
      </c>
      <c r="AL189" s="16">
        <v>0.1924176242628475</v>
      </c>
      <c r="AM189" s="5">
        <v>0</v>
      </c>
      <c r="AN189" s="6">
        <v>0</v>
      </c>
      <c r="AO189" s="2"/>
    </row>
    <row r="190" spans="1:41" ht="25.5" outlineLevel="4" x14ac:dyDescent="0.25">
      <c r="A190" s="12" t="s">
        <v>255</v>
      </c>
      <c r="B190" s="13" t="s">
        <v>100</v>
      </c>
      <c r="C190" s="13" t="s">
        <v>254</v>
      </c>
      <c r="D190" s="13" t="s">
        <v>256</v>
      </c>
      <c r="E190" s="13" t="s">
        <v>4</v>
      </c>
      <c r="F190" s="13" t="s">
        <v>4</v>
      </c>
      <c r="G190" s="13"/>
      <c r="H190" s="13"/>
      <c r="I190" s="13"/>
      <c r="J190" s="13"/>
      <c r="K190" s="13"/>
      <c r="L190" s="13"/>
      <c r="M190" s="14">
        <v>0</v>
      </c>
      <c r="N190" s="15">
        <v>2374000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456799.44</v>
      </c>
      <c r="AG190" s="15">
        <v>0</v>
      </c>
      <c r="AH190" s="15">
        <v>0</v>
      </c>
      <c r="AI190" s="15">
        <v>456799.44</v>
      </c>
      <c r="AJ190" s="15">
        <v>-456799.44</v>
      </c>
      <c r="AK190" s="15">
        <v>1917200.56</v>
      </c>
      <c r="AL190" s="16">
        <v>0.1924176242628475</v>
      </c>
      <c r="AM190" s="5">
        <v>0</v>
      </c>
      <c r="AN190" s="6">
        <v>0</v>
      </c>
      <c r="AO190" s="2"/>
    </row>
    <row r="191" spans="1:41" outlineLevel="5" x14ac:dyDescent="0.25">
      <c r="A191" s="12" t="s">
        <v>257</v>
      </c>
      <c r="B191" s="13" t="s">
        <v>100</v>
      </c>
      <c r="C191" s="13" t="s">
        <v>254</v>
      </c>
      <c r="D191" s="13" t="s">
        <v>258</v>
      </c>
      <c r="E191" s="13" t="s">
        <v>4</v>
      </c>
      <c r="F191" s="13" t="s">
        <v>4</v>
      </c>
      <c r="G191" s="13"/>
      <c r="H191" s="13"/>
      <c r="I191" s="13"/>
      <c r="J191" s="13"/>
      <c r="K191" s="13"/>
      <c r="L191" s="13"/>
      <c r="M191" s="14">
        <v>0</v>
      </c>
      <c r="N191" s="15">
        <v>2374000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456799.44</v>
      </c>
      <c r="AG191" s="15">
        <v>0</v>
      </c>
      <c r="AH191" s="15">
        <v>0</v>
      </c>
      <c r="AI191" s="15">
        <v>456799.44</v>
      </c>
      <c r="AJ191" s="15">
        <v>-456799.44</v>
      </c>
      <c r="AK191" s="15">
        <v>1917200.56</v>
      </c>
      <c r="AL191" s="16">
        <v>0.1924176242628475</v>
      </c>
      <c r="AM191" s="5">
        <v>0</v>
      </c>
      <c r="AN191" s="6">
        <v>0</v>
      </c>
      <c r="AO191" s="2"/>
    </row>
    <row r="192" spans="1:41" ht="38.25" outlineLevel="2" x14ac:dyDescent="0.25">
      <c r="A192" s="12" t="s">
        <v>259</v>
      </c>
      <c r="B192" s="13" t="s">
        <v>4</v>
      </c>
      <c r="C192" s="13" t="s">
        <v>260</v>
      </c>
      <c r="D192" s="13" t="s">
        <v>252</v>
      </c>
      <c r="E192" s="13" t="s">
        <v>4</v>
      </c>
      <c r="F192" s="13" t="s">
        <v>4</v>
      </c>
      <c r="G192" s="13"/>
      <c r="H192" s="13"/>
      <c r="I192" s="13"/>
      <c r="J192" s="13"/>
      <c r="K192" s="13"/>
      <c r="L192" s="13"/>
      <c r="M192" s="14">
        <v>0</v>
      </c>
      <c r="N192" s="15">
        <v>6874100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528720.13</v>
      </c>
      <c r="AG192" s="15">
        <v>0</v>
      </c>
      <c r="AH192" s="15">
        <v>0</v>
      </c>
      <c r="AI192" s="15">
        <v>528720.13</v>
      </c>
      <c r="AJ192" s="15">
        <v>-528720.13</v>
      </c>
      <c r="AK192" s="15">
        <v>6345379.8700000001</v>
      </c>
      <c r="AL192" s="16">
        <v>7.6914815030331249E-2</v>
      </c>
      <c r="AM192" s="5">
        <v>0</v>
      </c>
      <c r="AN192" s="6">
        <v>0</v>
      </c>
      <c r="AO192" s="2"/>
    </row>
    <row r="193" spans="1:41" ht="25.5" outlineLevel="3" x14ac:dyDescent="0.25">
      <c r="A193" s="12" t="s">
        <v>261</v>
      </c>
      <c r="B193" s="13" t="s">
        <v>262</v>
      </c>
      <c r="C193" s="13" t="s">
        <v>260</v>
      </c>
      <c r="D193" s="13" t="s">
        <v>252</v>
      </c>
      <c r="E193" s="13" t="s">
        <v>4</v>
      </c>
      <c r="F193" s="13" t="s">
        <v>4</v>
      </c>
      <c r="G193" s="13"/>
      <c r="H193" s="13"/>
      <c r="I193" s="13"/>
      <c r="J193" s="13"/>
      <c r="K193" s="13"/>
      <c r="L193" s="13"/>
      <c r="M193" s="14">
        <v>0</v>
      </c>
      <c r="N193" s="15">
        <v>6874100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528720.13</v>
      </c>
      <c r="AG193" s="15">
        <v>0</v>
      </c>
      <c r="AH193" s="15">
        <v>0</v>
      </c>
      <c r="AI193" s="15">
        <v>528720.13</v>
      </c>
      <c r="AJ193" s="15">
        <v>-528720.13</v>
      </c>
      <c r="AK193" s="15">
        <v>6345379.8700000001</v>
      </c>
      <c r="AL193" s="16">
        <v>7.6914815030331249E-2</v>
      </c>
      <c r="AM193" s="5">
        <v>0</v>
      </c>
      <c r="AN193" s="6">
        <v>0</v>
      </c>
      <c r="AO193" s="2"/>
    </row>
    <row r="194" spans="1:41" ht="25.5" outlineLevel="4" x14ac:dyDescent="0.25">
      <c r="A194" s="12" t="s">
        <v>255</v>
      </c>
      <c r="B194" s="13" t="s">
        <v>262</v>
      </c>
      <c r="C194" s="13" t="s">
        <v>260</v>
      </c>
      <c r="D194" s="13" t="s">
        <v>256</v>
      </c>
      <c r="E194" s="13" t="s">
        <v>4</v>
      </c>
      <c r="F194" s="13" t="s">
        <v>4</v>
      </c>
      <c r="G194" s="13"/>
      <c r="H194" s="13"/>
      <c r="I194" s="13"/>
      <c r="J194" s="13"/>
      <c r="K194" s="13"/>
      <c r="L194" s="13"/>
      <c r="M194" s="14">
        <v>0</v>
      </c>
      <c r="N194" s="15">
        <v>6874100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528720.13</v>
      </c>
      <c r="AG194" s="15">
        <v>0</v>
      </c>
      <c r="AH194" s="15">
        <v>0</v>
      </c>
      <c r="AI194" s="15">
        <v>528720.13</v>
      </c>
      <c r="AJ194" s="15">
        <v>-528720.13</v>
      </c>
      <c r="AK194" s="15">
        <v>6345379.8700000001</v>
      </c>
      <c r="AL194" s="16">
        <v>7.6914815030331249E-2</v>
      </c>
      <c r="AM194" s="5">
        <v>0</v>
      </c>
      <c r="AN194" s="6">
        <v>0</v>
      </c>
      <c r="AO194" s="2"/>
    </row>
    <row r="195" spans="1:41" ht="25.5" outlineLevel="5" x14ac:dyDescent="0.25">
      <c r="A195" s="12" t="s">
        <v>263</v>
      </c>
      <c r="B195" s="13" t="s">
        <v>262</v>
      </c>
      <c r="C195" s="13" t="s">
        <v>260</v>
      </c>
      <c r="D195" s="13" t="s">
        <v>264</v>
      </c>
      <c r="E195" s="13" t="s">
        <v>4</v>
      </c>
      <c r="F195" s="13" t="s">
        <v>4</v>
      </c>
      <c r="G195" s="13"/>
      <c r="H195" s="13"/>
      <c r="I195" s="13"/>
      <c r="J195" s="13"/>
      <c r="K195" s="13"/>
      <c r="L195" s="13"/>
      <c r="M195" s="14">
        <v>0</v>
      </c>
      <c r="N195" s="15">
        <v>1129500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1129500</v>
      </c>
      <c r="AL195" s="16">
        <v>0</v>
      </c>
      <c r="AM195" s="5">
        <v>0</v>
      </c>
      <c r="AN195" s="6">
        <v>0</v>
      </c>
      <c r="AO195" s="2"/>
    </row>
    <row r="196" spans="1:41" ht="25.5" outlineLevel="5" x14ac:dyDescent="0.25">
      <c r="A196" s="12" t="s">
        <v>265</v>
      </c>
      <c r="B196" s="13" t="s">
        <v>262</v>
      </c>
      <c r="C196" s="13" t="s">
        <v>260</v>
      </c>
      <c r="D196" s="13" t="s">
        <v>266</v>
      </c>
      <c r="E196" s="13" t="s">
        <v>4</v>
      </c>
      <c r="F196" s="13" t="s">
        <v>4</v>
      </c>
      <c r="G196" s="13"/>
      <c r="H196" s="13"/>
      <c r="I196" s="13"/>
      <c r="J196" s="13"/>
      <c r="K196" s="13"/>
      <c r="L196" s="13"/>
      <c r="M196" s="14">
        <v>0</v>
      </c>
      <c r="N196" s="15">
        <v>4224500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528720.13</v>
      </c>
      <c r="AG196" s="15">
        <v>0</v>
      </c>
      <c r="AH196" s="15">
        <v>0</v>
      </c>
      <c r="AI196" s="15">
        <v>528720.13</v>
      </c>
      <c r="AJ196" s="15">
        <v>-528720.13</v>
      </c>
      <c r="AK196" s="15">
        <v>3695779.87</v>
      </c>
      <c r="AL196" s="16">
        <v>0.12515567049354953</v>
      </c>
      <c r="AM196" s="5">
        <v>0</v>
      </c>
      <c r="AN196" s="6">
        <v>0</v>
      </c>
      <c r="AO196" s="2"/>
    </row>
    <row r="197" spans="1:41" ht="25.5" outlineLevel="5" x14ac:dyDescent="0.25">
      <c r="A197" s="12" t="s">
        <v>267</v>
      </c>
      <c r="B197" s="13" t="s">
        <v>262</v>
      </c>
      <c r="C197" s="13" t="s">
        <v>260</v>
      </c>
      <c r="D197" s="13" t="s">
        <v>268</v>
      </c>
      <c r="E197" s="13" t="s">
        <v>4</v>
      </c>
      <c r="F197" s="13" t="s">
        <v>4</v>
      </c>
      <c r="G197" s="13"/>
      <c r="H197" s="13"/>
      <c r="I197" s="13"/>
      <c r="J197" s="13"/>
      <c r="K197" s="13"/>
      <c r="L197" s="13"/>
      <c r="M197" s="14">
        <v>0</v>
      </c>
      <c r="N197" s="15">
        <v>1520100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1520100</v>
      </c>
      <c r="AL197" s="16">
        <v>0</v>
      </c>
      <c r="AM197" s="5">
        <v>0</v>
      </c>
      <c r="AN197" s="6">
        <v>0</v>
      </c>
      <c r="AO197" s="2"/>
    </row>
    <row r="198" spans="1:41" ht="51" outlineLevel="2" x14ac:dyDescent="0.25">
      <c r="A198" s="12" t="s">
        <v>269</v>
      </c>
      <c r="B198" s="13" t="s">
        <v>4</v>
      </c>
      <c r="C198" s="13" t="s">
        <v>270</v>
      </c>
      <c r="D198" s="13" t="s">
        <v>252</v>
      </c>
      <c r="E198" s="13" t="s">
        <v>4</v>
      </c>
      <c r="F198" s="13" t="s">
        <v>4</v>
      </c>
      <c r="G198" s="13"/>
      <c r="H198" s="13"/>
      <c r="I198" s="13"/>
      <c r="J198" s="13"/>
      <c r="K198" s="13"/>
      <c r="L198" s="13"/>
      <c r="M198" s="14">
        <v>0</v>
      </c>
      <c r="N198" s="15">
        <v>86691100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10741251.59</v>
      </c>
      <c r="AG198" s="15">
        <v>0</v>
      </c>
      <c r="AH198" s="15">
        <v>0</v>
      </c>
      <c r="AI198" s="15">
        <v>10741251.59</v>
      </c>
      <c r="AJ198" s="15">
        <v>-10741251.59</v>
      </c>
      <c r="AK198" s="15">
        <v>75949848.409999996</v>
      </c>
      <c r="AL198" s="16">
        <v>0.12390258734749011</v>
      </c>
      <c r="AM198" s="5">
        <v>0</v>
      </c>
      <c r="AN198" s="6">
        <v>0</v>
      </c>
      <c r="AO198" s="2"/>
    </row>
    <row r="199" spans="1:41" ht="25.5" outlineLevel="3" x14ac:dyDescent="0.25">
      <c r="A199" s="12" t="s">
        <v>99</v>
      </c>
      <c r="B199" s="13" t="s">
        <v>100</v>
      </c>
      <c r="C199" s="13" t="s">
        <v>270</v>
      </c>
      <c r="D199" s="13" t="s">
        <v>252</v>
      </c>
      <c r="E199" s="13" t="s">
        <v>4</v>
      </c>
      <c r="F199" s="13" t="s">
        <v>4</v>
      </c>
      <c r="G199" s="13"/>
      <c r="H199" s="13"/>
      <c r="I199" s="13"/>
      <c r="J199" s="13"/>
      <c r="K199" s="13"/>
      <c r="L199" s="13"/>
      <c r="M199" s="14">
        <v>0</v>
      </c>
      <c r="N199" s="15">
        <v>86691100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10741251.59</v>
      </c>
      <c r="AG199" s="15">
        <v>0</v>
      </c>
      <c r="AH199" s="15">
        <v>0</v>
      </c>
      <c r="AI199" s="15">
        <v>10741251.59</v>
      </c>
      <c r="AJ199" s="15">
        <v>-10741251.59</v>
      </c>
      <c r="AK199" s="15">
        <v>75949848.409999996</v>
      </c>
      <c r="AL199" s="16">
        <v>0.12390258734749011</v>
      </c>
      <c r="AM199" s="5">
        <v>0</v>
      </c>
      <c r="AN199" s="6">
        <v>0</v>
      </c>
      <c r="AO199" s="2"/>
    </row>
    <row r="200" spans="1:41" ht="25.5" outlineLevel="4" x14ac:dyDescent="0.25">
      <c r="A200" s="12" t="s">
        <v>255</v>
      </c>
      <c r="B200" s="13" t="s">
        <v>100</v>
      </c>
      <c r="C200" s="13" t="s">
        <v>270</v>
      </c>
      <c r="D200" s="13" t="s">
        <v>256</v>
      </c>
      <c r="E200" s="13" t="s">
        <v>4</v>
      </c>
      <c r="F200" s="13" t="s">
        <v>4</v>
      </c>
      <c r="G200" s="13"/>
      <c r="H200" s="13"/>
      <c r="I200" s="13"/>
      <c r="J200" s="13"/>
      <c r="K200" s="13"/>
      <c r="L200" s="13"/>
      <c r="M200" s="14">
        <v>0</v>
      </c>
      <c r="N200" s="15">
        <v>86691100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10741251.59</v>
      </c>
      <c r="AG200" s="15">
        <v>0</v>
      </c>
      <c r="AH200" s="15">
        <v>0</v>
      </c>
      <c r="AI200" s="15">
        <v>10741251.59</v>
      </c>
      <c r="AJ200" s="15">
        <v>-10741251.59</v>
      </c>
      <c r="AK200" s="15">
        <v>75949848.409999996</v>
      </c>
      <c r="AL200" s="16">
        <v>0.12390258734749011</v>
      </c>
      <c r="AM200" s="5">
        <v>0</v>
      </c>
      <c r="AN200" s="6">
        <v>0</v>
      </c>
      <c r="AO200" s="2"/>
    </row>
    <row r="201" spans="1:41" ht="25.5" outlineLevel="5" x14ac:dyDescent="0.25">
      <c r="A201" s="12" t="s">
        <v>265</v>
      </c>
      <c r="B201" s="13" t="s">
        <v>100</v>
      </c>
      <c r="C201" s="13" t="s">
        <v>270</v>
      </c>
      <c r="D201" s="13" t="s">
        <v>266</v>
      </c>
      <c r="E201" s="13" t="s">
        <v>4</v>
      </c>
      <c r="F201" s="13" t="s">
        <v>4</v>
      </c>
      <c r="G201" s="13"/>
      <c r="H201" s="13"/>
      <c r="I201" s="13"/>
      <c r="J201" s="13"/>
      <c r="K201" s="13"/>
      <c r="L201" s="13"/>
      <c r="M201" s="14">
        <v>0</v>
      </c>
      <c r="N201" s="15">
        <v>86691100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10741251.59</v>
      </c>
      <c r="AG201" s="15">
        <v>0</v>
      </c>
      <c r="AH201" s="15">
        <v>0</v>
      </c>
      <c r="AI201" s="15">
        <v>10741251.59</v>
      </c>
      <c r="AJ201" s="15">
        <v>-10741251.59</v>
      </c>
      <c r="AK201" s="15">
        <v>75949848.409999996</v>
      </c>
      <c r="AL201" s="16">
        <v>0.12390258734749011</v>
      </c>
      <c r="AM201" s="5">
        <v>0</v>
      </c>
      <c r="AN201" s="6">
        <v>0</v>
      </c>
      <c r="AO201" s="2"/>
    </row>
    <row r="202" spans="1:41" outlineLevel="2" x14ac:dyDescent="0.25">
      <c r="A202" s="12" t="s">
        <v>271</v>
      </c>
      <c r="B202" s="13" t="s">
        <v>4</v>
      </c>
      <c r="C202" s="13" t="s">
        <v>272</v>
      </c>
      <c r="D202" s="13" t="s">
        <v>252</v>
      </c>
      <c r="E202" s="13" t="s">
        <v>4</v>
      </c>
      <c r="F202" s="13" t="s">
        <v>4</v>
      </c>
      <c r="G202" s="13"/>
      <c r="H202" s="13"/>
      <c r="I202" s="13"/>
      <c r="J202" s="13"/>
      <c r="K202" s="13"/>
      <c r="L202" s="13"/>
      <c r="M202" s="14">
        <v>0</v>
      </c>
      <c r="N202" s="15">
        <v>6445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6445</v>
      </c>
      <c r="AL202" s="16">
        <v>0</v>
      </c>
      <c r="AM202" s="5">
        <v>0</v>
      </c>
      <c r="AN202" s="6">
        <v>0</v>
      </c>
      <c r="AO202" s="2"/>
    </row>
    <row r="203" spans="1:41" ht="25.5" outlineLevel="3" x14ac:dyDescent="0.25">
      <c r="A203" s="12" t="s">
        <v>99</v>
      </c>
      <c r="B203" s="13" t="s">
        <v>100</v>
      </c>
      <c r="C203" s="13" t="s">
        <v>272</v>
      </c>
      <c r="D203" s="13" t="s">
        <v>252</v>
      </c>
      <c r="E203" s="13" t="s">
        <v>4</v>
      </c>
      <c r="F203" s="13" t="s">
        <v>4</v>
      </c>
      <c r="G203" s="13"/>
      <c r="H203" s="13"/>
      <c r="I203" s="13"/>
      <c r="J203" s="13"/>
      <c r="K203" s="13"/>
      <c r="L203" s="13"/>
      <c r="M203" s="14">
        <v>0</v>
      </c>
      <c r="N203" s="15">
        <v>6445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6445</v>
      </c>
      <c r="AL203" s="16">
        <v>0</v>
      </c>
      <c r="AM203" s="5">
        <v>0</v>
      </c>
      <c r="AN203" s="6">
        <v>0</v>
      </c>
      <c r="AO203" s="2"/>
    </row>
    <row r="204" spans="1:41" ht="25.5" outlineLevel="4" x14ac:dyDescent="0.25">
      <c r="A204" s="12" t="s">
        <v>255</v>
      </c>
      <c r="B204" s="13" t="s">
        <v>100</v>
      </c>
      <c r="C204" s="13" t="s">
        <v>272</v>
      </c>
      <c r="D204" s="13" t="s">
        <v>256</v>
      </c>
      <c r="E204" s="13" t="s">
        <v>4</v>
      </c>
      <c r="F204" s="13" t="s">
        <v>4</v>
      </c>
      <c r="G204" s="13"/>
      <c r="H204" s="13"/>
      <c r="I204" s="13"/>
      <c r="J204" s="13"/>
      <c r="K204" s="13"/>
      <c r="L204" s="13"/>
      <c r="M204" s="14">
        <v>0</v>
      </c>
      <c r="N204" s="15">
        <v>6445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6445</v>
      </c>
      <c r="AL204" s="16">
        <v>0</v>
      </c>
      <c r="AM204" s="5">
        <v>0</v>
      </c>
      <c r="AN204" s="6">
        <v>0</v>
      </c>
      <c r="AO204" s="2"/>
    </row>
    <row r="205" spans="1:41" ht="51" outlineLevel="5" x14ac:dyDescent="0.25">
      <c r="A205" s="12" t="s">
        <v>273</v>
      </c>
      <c r="B205" s="13" t="s">
        <v>100</v>
      </c>
      <c r="C205" s="13" t="s">
        <v>272</v>
      </c>
      <c r="D205" s="13" t="s">
        <v>274</v>
      </c>
      <c r="E205" s="13" t="s">
        <v>4</v>
      </c>
      <c r="F205" s="13" t="s">
        <v>4</v>
      </c>
      <c r="G205" s="13"/>
      <c r="H205" s="13"/>
      <c r="I205" s="13"/>
      <c r="J205" s="13"/>
      <c r="K205" s="13"/>
      <c r="L205" s="13"/>
      <c r="M205" s="14">
        <v>0</v>
      </c>
      <c r="N205" s="15">
        <v>6445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6445</v>
      </c>
      <c r="AL205" s="16">
        <v>0</v>
      </c>
      <c r="AM205" s="5">
        <v>0</v>
      </c>
      <c r="AN205" s="6">
        <v>0</v>
      </c>
      <c r="AO205" s="2"/>
    </row>
    <row r="206" spans="1:41" ht="38.25" outlineLevel="2" x14ac:dyDescent="0.25">
      <c r="A206" s="12" t="s">
        <v>275</v>
      </c>
      <c r="B206" s="13" t="s">
        <v>4</v>
      </c>
      <c r="C206" s="13" t="s">
        <v>276</v>
      </c>
      <c r="D206" s="13" t="s">
        <v>252</v>
      </c>
      <c r="E206" s="13" t="s">
        <v>4</v>
      </c>
      <c r="F206" s="13" t="s">
        <v>4</v>
      </c>
      <c r="G206" s="13"/>
      <c r="H206" s="13"/>
      <c r="I206" s="13"/>
      <c r="J206" s="13"/>
      <c r="K206" s="13"/>
      <c r="L206" s="13"/>
      <c r="M206" s="14">
        <v>0</v>
      </c>
      <c r="N206" s="15">
        <v>15477770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3232392.25</v>
      </c>
      <c r="AG206" s="15">
        <v>0</v>
      </c>
      <c r="AH206" s="15">
        <v>0</v>
      </c>
      <c r="AI206" s="15">
        <v>3232392.25</v>
      </c>
      <c r="AJ206" s="15">
        <v>-3232392.25</v>
      </c>
      <c r="AK206" s="15">
        <v>12245377.75</v>
      </c>
      <c r="AL206" s="16">
        <v>0.20884095383249654</v>
      </c>
      <c r="AM206" s="5">
        <v>0</v>
      </c>
      <c r="AN206" s="6">
        <v>0</v>
      </c>
      <c r="AO206" s="2"/>
    </row>
    <row r="207" spans="1:41" ht="25.5" outlineLevel="3" x14ac:dyDescent="0.25">
      <c r="A207" s="12" t="s">
        <v>277</v>
      </c>
      <c r="B207" s="13" t="s">
        <v>278</v>
      </c>
      <c r="C207" s="13" t="s">
        <v>276</v>
      </c>
      <c r="D207" s="13" t="s">
        <v>252</v>
      </c>
      <c r="E207" s="13" t="s">
        <v>4</v>
      </c>
      <c r="F207" s="13" t="s">
        <v>4</v>
      </c>
      <c r="G207" s="13"/>
      <c r="H207" s="13"/>
      <c r="I207" s="13"/>
      <c r="J207" s="13"/>
      <c r="K207" s="13"/>
      <c r="L207" s="13"/>
      <c r="M207" s="14">
        <v>0</v>
      </c>
      <c r="N207" s="15">
        <v>5164300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747344.2</v>
      </c>
      <c r="AG207" s="15">
        <v>0</v>
      </c>
      <c r="AH207" s="15">
        <v>0</v>
      </c>
      <c r="AI207" s="15">
        <v>747344.2</v>
      </c>
      <c r="AJ207" s="15">
        <v>-747344.2</v>
      </c>
      <c r="AK207" s="15">
        <v>4416955.8</v>
      </c>
      <c r="AL207" s="16">
        <v>0.14471355265960537</v>
      </c>
      <c r="AM207" s="5">
        <v>0</v>
      </c>
      <c r="AN207" s="6">
        <v>0</v>
      </c>
      <c r="AO207" s="2"/>
    </row>
    <row r="208" spans="1:41" ht="25.5" outlineLevel="4" x14ac:dyDescent="0.25">
      <c r="A208" s="12" t="s">
        <v>255</v>
      </c>
      <c r="B208" s="13" t="s">
        <v>278</v>
      </c>
      <c r="C208" s="13" t="s">
        <v>276</v>
      </c>
      <c r="D208" s="13" t="s">
        <v>256</v>
      </c>
      <c r="E208" s="13" t="s">
        <v>4</v>
      </c>
      <c r="F208" s="13" t="s">
        <v>4</v>
      </c>
      <c r="G208" s="13"/>
      <c r="H208" s="13"/>
      <c r="I208" s="13"/>
      <c r="J208" s="13"/>
      <c r="K208" s="13"/>
      <c r="L208" s="13"/>
      <c r="M208" s="14">
        <v>0</v>
      </c>
      <c r="N208" s="15">
        <v>5164300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747344.2</v>
      </c>
      <c r="AG208" s="15">
        <v>0</v>
      </c>
      <c r="AH208" s="15">
        <v>0</v>
      </c>
      <c r="AI208" s="15">
        <v>747344.2</v>
      </c>
      <c r="AJ208" s="15">
        <v>-747344.2</v>
      </c>
      <c r="AK208" s="15">
        <v>4416955.8</v>
      </c>
      <c r="AL208" s="16">
        <v>0.14471355265960537</v>
      </c>
      <c r="AM208" s="5">
        <v>0</v>
      </c>
      <c r="AN208" s="6">
        <v>0</v>
      </c>
      <c r="AO208" s="2"/>
    </row>
    <row r="209" spans="1:41" ht="76.5" outlineLevel="5" x14ac:dyDescent="0.25">
      <c r="A209" s="12" t="s">
        <v>279</v>
      </c>
      <c r="B209" s="13" t="s">
        <v>278</v>
      </c>
      <c r="C209" s="13" t="s">
        <v>276</v>
      </c>
      <c r="D209" s="13" t="s">
        <v>280</v>
      </c>
      <c r="E209" s="13" t="s">
        <v>4</v>
      </c>
      <c r="F209" s="13" t="s">
        <v>4</v>
      </c>
      <c r="G209" s="13"/>
      <c r="H209" s="13"/>
      <c r="I209" s="13"/>
      <c r="J209" s="13"/>
      <c r="K209" s="13"/>
      <c r="L209" s="13"/>
      <c r="M209" s="14">
        <v>0</v>
      </c>
      <c r="N209" s="15">
        <v>103800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103672.43</v>
      </c>
      <c r="AG209" s="15">
        <v>0</v>
      </c>
      <c r="AH209" s="15">
        <v>0</v>
      </c>
      <c r="AI209" s="15">
        <v>103672.43</v>
      </c>
      <c r="AJ209" s="15">
        <v>-103672.43</v>
      </c>
      <c r="AK209" s="15">
        <v>127.57</v>
      </c>
      <c r="AL209" s="16">
        <v>0.99877100192678225</v>
      </c>
      <c r="AM209" s="5">
        <v>0</v>
      </c>
      <c r="AN209" s="6">
        <v>0</v>
      </c>
      <c r="AO209" s="2"/>
    </row>
    <row r="210" spans="1:41" ht="25.5" outlineLevel="5" x14ac:dyDescent="0.25">
      <c r="A210" s="12" t="s">
        <v>265</v>
      </c>
      <c r="B210" s="13" t="s">
        <v>278</v>
      </c>
      <c r="C210" s="13" t="s">
        <v>276</v>
      </c>
      <c r="D210" s="13" t="s">
        <v>266</v>
      </c>
      <c r="E210" s="13" t="s">
        <v>4</v>
      </c>
      <c r="F210" s="13" t="s">
        <v>4</v>
      </c>
      <c r="G210" s="13"/>
      <c r="H210" s="13"/>
      <c r="I210" s="13"/>
      <c r="J210" s="13"/>
      <c r="K210" s="13"/>
      <c r="L210" s="13"/>
      <c r="M210" s="14">
        <v>0</v>
      </c>
      <c r="N210" s="15">
        <v>1956200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318139.43</v>
      </c>
      <c r="AG210" s="15">
        <v>0</v>
      </c>
      <c r="AH210" s="15">
        <v>0</v>
      </c>
      <c r="AI210" s="15">
        <v>318139.43</v>
      </c>
      <c r="AJ210" s="15">
        <v>-318139.43</v>
      </c>
      <c r="AK210" s="15">
        <v>1638060.57</v>
      </c>
      <c r="AL210" s="16">
        <v>0.16263134137613741</v>
      </c>
      <c r="AM210" s="5">
        <v>0</v>
      </c>
      <c r="AN210" s="6">
        <v>0</v>
      </c>
      <c r="AO210" s="2"/>
    </row>
    <row r="211" spans="1:41" ht="38.25" outlineLevel="5" x14ac:dyDescent="0.25">
      <c r="A211" s="12" t="s">
        <v>281</v>
      </c>
      <c r="B211" s="13" t="s">
        <v>278</v>
      </c>
      <c r="C211" s="13" t="s">
        <v>276</v>
      </c>
      <c r="D211" s="13" t="s">
        <v>282</v>
      </c>
      <c r="E211" s="13" t="s">
        <v>4</v>
      </c>
      <c r="F211" s="13" t="s">
        <v>4</v>
      </c>
      <c r="G211" s="13"/>
      <c r="H211" s="13"/>
      <c r="I211" s="13"/>
      <c r="J211" s="13"/>
      <c r="K211" s="13"/>
      <c r="L211" s="13"/>
      <c r="M211" s="14">
        <v>0</v>
      </c>
      <c r="N211" s="15">
        <v>3104300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325532.34000000003</v>
      </c>
      <c r="AG211" s="15">
        <v>0</v>
      </c>
      <c r="AH211" s="15">
        <v>0</v>
      </c>
      <c r="AI211" s="15">
        <v>325532.34000000003</v>
      </c>
      <c r="AJ211" s="15">
        <v>-325532.34000000003</v>
      </c>
      <c r="AK211" s="15">
        <v>2778767.66</v>
      </c>
      <c r="AL211" s="16">
        <v>0.10486497439036176</v>
      </c>
      <c r="AM211" s="5">
        <v>0</v>
      </c>
      <c r="AN211" s="6">
        <v>0</v>
      </c>
      <c r="AO211" s="2"/>
    </row>
    <row r="212" spans="1:41" ht="25.5" outlineLevel="3" x14ac:dyDescent="0.25">
      <c r="A212" s="12" t="s">
        <v>283</v>
      </c>
      <c r="B212" s="13" t="s">
        <v>284</v>
      </c>
      <c r="C212" s="13" t="s">
        <v>276</v>
      </c>
      <c r="D212" s="13" t="s">
        <v>252</v>
      </c>
      <c r="E212" s="13" t="s">
        <v>4</v>
      </c>
      <c r="F212" s="13" t="s">
        <v>4</v>
      </c>
      <c r="G212" s="13"/>
      <c r="H212" s="13"/>
      <c r="I212" s="13"/>
      <c r="J212" s="13"/>
      <c r="K212" s="13"/>
      <c r="L212" s="13"/>
      <c r="M212" s="14">
        <v>0</v>
      </c>
      <c r="N212" s="15">
        <v>10313470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2485048.0499999998</v>
      </c>
      <c r="AG212" s="15">
        <v>0</v>
      </c>
      <c r="AH212" s="15">
        <v>0</v>
      </c>
      <c r="AI212" s="15">
        <v>2485048.0499999998</v>
      </c>
      <c r="AJ212" s="15">
        <v>-2485048.0499999998</v>
      </c>
      <c r="AK212" s="15">
        <v>7828421.9500000002</v>
      </c>
      <c r="AL212" s="16">
        <v>0.24095169230142716</v>
      </c>
      <c r="AM212" s="5">
        <v>0</v>
      </c>
      <c r="AN212" s="6">
        <v>0</v>
      </c>
      <c r="AO212" s="2"/>
    </row>
    <row r="213" spans="1:41" ht="25.5" outlineLevel="4" x14ac:dyDescent="0.25">
      <c r="A213" s="12" t="s">
        <v>255</v>
      </c>
      <c r="B213" s="13" t="s">
        <v>284</v>
      </c>
      <c r="C213" s="13" t="s">
        <v>276</v>
      </c>
      <c r="D213" s="13" t="s">
        <v>256</v>
      </c>
      <c r="E213" s="13" t="s">
        <v>4</v>
      </c>
      <c r="F213" s="13" t="s">
        <v>4</v>
      </c>
      <c r="G213" s="13"/>
      <c r="H213" s="13"/>
      <c r="I213" s="13"/>
      <c r="J213" s="13"/>
      <c r="K213" s="13"/>
      <c r="L213" s="13"/>
      <c r="M213" s="14">
        <v>0</v>
      </c>
      <c r="N213" s="15">
        <v>10313470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2485048.0499999998</v>
      </c>
      <c r="AG213" s="15">
        <v>0</v>
      </c>
      <c r="AH213" s="15">
        <v>0</v>
      </c>
      <c r="AI213" s="15">
        <v>2485048.0499999998</v>
      </c>
      <c r="AJ213" s="15">
        <v>-2485048.0499999998</v>
      </c>
      <c r="AK213" s="15">
        <v>7828421.9500000002</v>
      </c>
      <c r="AL213" s="16">
        <v>0.24095169230142716</v>
      </c>
      <c r="AM213" s="5">
        <v>0</v>
      </c>
      <c r="AN213" s="6">
        <v>0</v>
      </c>
      <c r="AO213" s="2"/>
    </row>
    <row r="214" spans="1:41" ht="25.5" outlineLevel="5" x14ac:dyDescent="0.25">
      <c r="A214" s="12" t="s">
        <v>265</v>
      </c>
      <c r="B214" s="13" t="s">
        <v>284</v>
      </c>
      <c r="C214" s="13" t="s">
        <v>276</v>
      </c>
      <c r="D214" s="13" t="s">
        <v>266</v>
      </c>
      <c r="E214" s="13" t="s">
        <v>4</v>
      </c>
      <c r="F214" s="13" t="s">
        <v>4</v>
      </c>
      <c r="G214" s="13"/>
      <c r="H214" s="13"/>
      <c r="I214" s="13"/>
      <c r="J214" s="13"/>
      <c r="K214" s="13"/>
      <c r="L214" s="13"/>
      <c r="M214" s="14">
        <v>0</v>
      </c>
      <c r="N214" s="15">
        <v>10313470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2485048.0499999998</v>
      </c>
      <c r="AG214" s="15">
        <v>0</v>
      </c>
      <c r="AH214" s="15">
        <v>0</v>
      </c>
      <c r="AI214" s="15">
        <v>2485048.0499999998</v>
      </c>
      <c r="AJ214" s="15">
        <v>-2485048.0499999998</v>
      </c>
      <c r="AK214" s="15">
        <v>7828421.9500000002</v>
      </c>
      <c r="AL214" s="16">
        <v>0.24095169230142716</v>
      </c>
      <c r="AM214" s="5">
        <v>0</v>
      </c>
      <c r="AN214" s="6">
        <v>0</v>
      </c>
      <c r="AO214" s="2"/>
    </row>
    <row r="215" spans="1:41" outlineLevel="2" x14ac:dyDescent="0.25">
      <c r="A215" s="12" t="s">
        <v>285</v>
      </c>
      <c r="B215" s="13" t="s">
        <v>4</v>
      </c>
      <c r="C215" s="13" t="s">
        <v>286</v>
      </c>
      <c r="D215" s="13" t="s">
        <v>252</v>
      </c>
      <c r="E215" s="13" t="s">
        <v>4</v>
      </c>
      <c r="F215" s="13" t="s">
        <v>4</v>
      </c>
      <c r="G215" s="13"/>
      <c r="H215" s="13"/>
      <c r="I215" s="13"/>
      <c r="J215" s="13"/>
      <c r="K215" s="13"/>
      <c r="L215" s="13"/>
      <c r="M215" s="14">
        <v>0</v>
      </c>
      <c r="N215" s="15">
        <v>18282822.27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18282822.27</v>
      </c>
      <c r="AL215" s="16">
        <v>0</v>
      </c>
      <c r="AM215" s="5">
        <v>0</v>
      </c>
      <c r="AN215" s="6">
        <v>0</v>
      </c>
      <c r="AO215" s="2"/>
    </row>
    <row r="216" spans="1:41" ht="25.5" outlineLevel="3" x14ac:dyDescent="0.25">
      <c r="A216" s="12" t="s">
        <v>99</v>
      </c>
      <c r="B216" s="13" t="s">
        <v>100</v>
      </c>
      <c r="C216" s="13" t="s">
        <v>286</v>
      </c>
      <c r="D216" s="13" t="s">
        <v>252</v>
      </c>
      <c r="E216" s="13" t="s">
        <v>4</v>
      </c>
      <c r="F216" s="13" t="s">
        <v>4</v>
      </c>
      <c r="G216" s="13"/>
      <c r="H216" s="13"/>
      <c r="I216" s="13"/>
      <c r="J216" s="13"/>
      <c r="K216" s="13"/>
      <c r="L216" s="13"/>
      <c r="M216" s="14">
        <v>0</v>
      </c>
      <c r="N216" s="15">
        <v>18282822.27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18282822.27</v>
      </c>
      <c r="AL216" s="16">
        <v>0</v>
      </c>
      <c r="AM216" s="5">
        <v>0</v>
      </c>
      <c r="AN216" s="6">
        <v>0</v>
      </c>
      <c r="AO216" s="2"/>
    </row>
    <row r="217" spans="1:41" ht="25.5" outlineLevel="4" x14ac:dyDescent="0.25">
      <c r="A217" s="12" t="s">
        <v>255</v>
      </c>
      <c r="B217" s="13" t="s">
        <v>100</v>
      </c>
      <c r="C217" s="13" t="s">
        <v>286</v>
      </c>
      <c r="D217" s="13" t="s">
        <v>256</v>
      </c>
      <c r="E217" s="13" t="s">
        <v>4</v>
      </c>
      <c r="F217" s="13" t="s">
        <v>4</v>
      </c>
      <c r="G217" s="13"/>
      <c r="H217" s="13"/>
      <c r="I217" s="13"/>
      <c r="J217" s="13"/>
      <c r="K217" s="13"/>
      <c r="L217" s="13"/>
      <c r="M217" s="14">
        <v>0</v>
      </c>
      <c r="N217" s="15">
        <v>18282822.27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18282822.27</v>
      </c>
      <c r="AL217" s="16">
        <v>0</v>
      </c>
      <c r="AM217" s="5">
        <v>0</v>
      </c>
      <c r="AN217" s="6">
        <v>0</v>
      </c>
      <c r="AO217" s="2"/>
    </row>
    <row r="218" spans="1:41" ht="25.5" outlineLevel="5" x14ac:dyDescent="0.25">
      <c r="A218" s="12" t="s">
        <v>287</v>
      </c>
      <c r="B218" s="13" t="s">
        <v>100</v>
      </c>
      <c r="C218" s="13" t="s">
        <v>286</v>
      </c>
      <c r="D218" s="13" t="s">
        <v>288</v>
      </c>
      <c r="E218" s="13" t="s">
        <v>4</v>
      </c>
      <c r="F218" s="13" t="s">
        <v>4</v>
      </c>
      <c r="G218" s="13"/>
      <c r="H218" s="13"/>
      <c r="I218" s="13"/>
      <c r="J218" s="13"/>
      <c r="K218" s="13"/>
      <c r="L218" s="13"/>
      <c r="M218" s="14">
        <v>0</v>
      </c>
      <c r="N218" s="15">
        <v>14250000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14250000</v>
      </c>
      <c r="AL218" s="16">
        <v>0</v>
      </c>
      <c r="AM218" s="5">
        <v>0</v>
      </c>
      <c r="AN218" s="6">
        <v>0</v>
      </c>
      <c r="AO218" s="2"/>
    </row>
    <row r="219" spans="1:41" ht="38.25" outlineLevel="5" x14ac:dyDescent="0.25">
      <c r="A219" s="12" t="s">
        <v>289</v>
      </c>
      <c r="B219" s="13" t="s">
        <v>100</v>
      </c>
      <c r="C219" s="13" t="s">
        <v>286</v>
      </c>
      <c r="D219" s="13" t="s">
        <v>290</v>
      </c>
      <c r="E219" s="13" t="s">
        <v>4</v>
      </c>
      <c r="F219" s="13" t="s">
        <v>4</v>
      </c>
      <c r="G219" s="13"/>
      <c r="H219" s="13"/>
      <c r="I219" s="13"/>
      <c r="J219" s="13"/>
      <c r="K219" s="13"/>
      <c r="L219" s="13"/>
      <c r="M219" s="14">
        <v>0</v>
      </c>
      <c r="N219" s="15">
        <v>4032822.27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4032822.27</v>
      </c>
      <c r="AL219" s="16">
        <v>0</v>
      </c>
      <c r="AM219" s="5">
        <v>0</v>
      </c>
      <c r="AN219" s="6">
        <v>0</v>
      </c>
      <c r="AO219" s="2"/>
    </row>
    <row r="220" spans="1:41" outlineLevel="2" x14ac:dyDescent="0.25">
      <c r="A220" s="12" t="s">
        <v>176</v>
      </c>
      <c r="B220" s="13" t="s">
        <v>4</v>
      </c>
      <c r="C220" s="13" t="s">
        <v>177</v>
      </c>
      <c r="D220" s="13" t="s">
        <v>252</v>
      </c>
      <c r="E220" s="13" t="s">
        <v>4</v>
      </c>
      <c r="F220" s="13" t="s">
        <v>4</v>
      </c>
      <c r="G220" s="13"/>
      <c r="H220" s="13"/>
      <c r="I220" s="13"/>
      <c r="J220" s="13"/>
      <c r="K220" s="13"/>
      <c r="L220" s="13"/>
      <c r="M220" s="14">
        <v>0</v>
      </c>
      <c r="N220" s="15">
        <v>151592028.38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11786414.890000001</v>
      </c>
      <c r="AG220" s="15">
        <v>0</v>
      </c>
      <c r="AH220" s="15">
        <v>0</v>
      </c>
      <c r="AI220" s="15">
        <v>11786414.890000001</v>
      </c>
      <c r="AJ220" s="15">
        <v>-11786414.890000001</v>
      </c>
      <c r="AK220" s="15">
        <v>139805613.49000001</v>
      </c>
      <c r="AL220" s="16">
        <v>7.7750888460009673E-2</v>
      </c>
      <c r="AM220" s="5">
        <v>0</v>
      </c>
      <c r="AN220" s="6">
        <v>0</v>
      </c>
      <c r="AO220" s="2"/>
    </row>
    <row r="221" spans="1:41" ht="25.5" outlineLevel="3" x14ac:dyDescent="0.25">
      <c r="A221" s="12" t="s">
        <v>99</v>
      </c>
      <c r="B221" s="13" t="s">
        <v>100</v>
      </c>
      <c r="C221" s="13" t="s">
        <v>177</v>
      </c>
      <c r="D221" s="13" t="s">
        <v>252</v>
      </c>
      <c r="E221" s="13" t="s">
        <v>4</v>
      </c>
      <c r="F221" s="13" t="s">
        <v>4</v>
      </c>
      <c r="G221" s="13"/>
      <c r="H221" s="13"/>
      <c r="I221" s="13"/>
      <c r="J221" s="13"/>
      <c r="K221" s="13"/>
      <c r="L221" s="13"/>
      <c r="M221" s="14">
        <v>0</v>
      </c>
      <c r="N221" s="15">
        <v>146694528.38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11786414.890000001</v>
      </c>
      <c r="AG221" s="15">
        <v>0</v>
      </c>
      <c r="AH221" s="15">
        <v>0</v>
      </c>
      <c r="AI221" s="15">
        <v>11786414.890000001</v>
      </c>
      <c r="AJ221" s="15">
        <v>-11786414.890000001</v>
      </c>
      <c r="AK221" s="15">
        <v>134908113.49000001</v>
      </c>
      <c r="AL221" s="16">
        <v>8.034665655332604E-2</v>
      </c>
      <c r="AM221" s="5">
        <v>0</v>
      </c>
      <c r="AN221" s="6">
        <v>0</v>
      </c>
      <c r="AO221" s="2"/>
    </row>
    <row r="222" spans="1:41" ht="25.5" outlineLevel="4" x14ac:dyDescent="0.25">
      <c r="A222" s="12" t="s">
        <v>255</v>
      </c>
      <c r="B222" s="13" t="s">
        <v>100</v>
      </c>
      <c r="C222" s="13" t="s">
        <v>177</v>
      </c>
      <c r="D222" s="13" t="s">
        <v>256</v>
      </c>
      <c r="E222" s="13" t="s">
        <v>4</v>
      </c>
      <c r="F222" s="13" t="s">
        <v>4</v>
      </c>
      <c r="G222" s="13"/>
      <c r="H222" s="13"/>
      <c r="I222" s="13"/>
      <c r="J222" s="13"/>
      <c r="K222" s="13"/>
      <c r="L222" s="13"/>
      <c r="M222" s="14">
        <v>0</v>
      </c>
      <c r="N222" s="15">
        <v>146694528.38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11786414.890000001</v>
      </c>
      <c r="AG222" s="15">
        <v>0</v>
      </c>
      <c r="AH222" s="15">
        <v>0</v>
      </c>
      <c r="AI222" s="15">
        <v>11786414.890000001</v>
      </c>
      <c r="AJ222" s="15">
        <v>-11786414.890000001</v>
      </c>
      <c r="AK222" s="15">
        <v>134908113.49000001</v>
      </c>
      <c r="AL222" s="16">
        <v>8.034665655332604E-2</v>
      </c>
      <c r="AM222" s="5">
        <v>0</v>
      </c>
      <c r="AN222" s="6">
        <v>0</v>
      </c>
      <c r="AO222" s="2"/>
    </row>
    <row r="223" spans="1:41" ht="76.5" outlineLevel="5" x14ac:dyDescent="0.25">
      <c r="A223" s="12" t="s">
        <v>279</v>
      </c>
      <c r="B223" s="13" t="s">
        <v>100</v>
      </c>
      <c r="C223" s="13" t="s">
        <v>177</v>
      </c>
      <c r="D223" s="13" t="s">
        <v>280</v>
      </c>
      <c r="E223" s="13" t="s">
        <v>4</v>
      </c>
      <c r="F223" s="13" t="s">
        <v>4</v>
      </c>
      <c r="G223" s="13"/>
      <c r="H223" s="13"/>
      <c r="I223" s="13"/>
      <c r="J223" s="13"/>
      <c r="K223" s="13"/>
      <c r="L223" s="13"/>
      <c r="M223" s="14">
        <v>0</v>
      </c>
      <c r="N223" s="15">
        <v>17931160.66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3509004.71</v>
      </c>
      <c r="AG223" s="15">
        <v>0</v>
      </c>
      <c r="AH223" s="15">
        <v>0</v>
      </c>
      <c r="AI223" s="15">
        <v>3509004.71</v>
      </c>
      <c r="AJ223" s="15">
        <v>-3509004.71</v>
      </c>
      <c r="AK223" s="15">
        <v>14422155.949999999</v>
      </c>
      <c r="AL223" s="16">
        <v>0.19569311638748096</v>
      </c>
      <c r="AM223" s="5">
        <v>0</v>
      </c>
      <c r="AN223" s="6">
        <v>0</v>
      </c>
      <c r="AO223" s="2"/>
    </row>
    <row r="224" spans="1:41" ht="38.25" outlineLevel="5" x14ac:dyDescent="0.25">
      <c r="A224" s="12" t="s">
        <v>291</v>
      </c>
      <c r="B224" s="13" t="s">
        <v>100</v>
      </c>
      <c r="C224" s="13" t="s">
        <v>177</v>
      </c>
      <c r="D224" s="13" t="s">
        <v>292</v>
      </c>
      <c r="E224" s="13" t="s">
        <v>4</v>
      </c>
      <c r="F224" s="13" t="s">
        <v>4</v>
      </c>
      <c r="G224" s="13"/>
      <c r="H224" s="13"/>
      <c r="I224" s="13"/>
      <c r="J224" s="13"/>
      <c r="K224" s="13"/>
      <c r="L224" s="13"/>
      <c r="M224" s="14">
        <v>0</v>
      </c>
      <c r="N224" s="15">
        <v>16709160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16000</v>
      </c>
      <c r="AG224" s="15">
        <v>0</v>
      </c>
      <c r="AH224" s="15">
        <v>0</v>
      </c>
      <c r="AI224" s="15">
        <v>16000</v>
      </c>
      <c r="AJ224" s="15">
        <v>-16000</v>
      </c>
      <c r="AK224" s="15">
        <v>16693160</v>
      </c>
      <c r="AL224" s="16">
        <v>9.5755860857158588E-4</v>
      </c>
      <c r="AM224" s="5">
        <v>0</v>
      </c>
      <c r="AN224" s="6">
        <v>0</v>
      </c>
      <c r="AO224" s="2"/>
    </row>
    <row r="225" spans="1:41" ht="25.5" outlineLevel="5" x14ac:dyDescent="0.25">
      <c r="A225" s="12" t="s">
        <v>293</v>
      </c>
      <c r="B225" s="13" t="s">
        <v>100</v>
      </c>
      <c r="C225" s="13" t="s">
        <v>177</v>
      </c>
      <c r="D225" s="13" t="s">
        <v>294</v>
      </c>
      <c r="E225" s="13" t="s">
        <v>4</v>
      </c>
      <c r="F225" s="13" t="s">
        <v>4</v>
      </c>
      <c r="G225" s="13"/>
      <c r="H225" s="13"/>
      <c r="I225" s="13"/>
      <c r="J225" s="13"/>
      <c r="K225" s="13"/>
      <c r="L225" s="13"/>
      <c r="M225" s="14">
        <v>0</v>
      </c>
      <c r="N225" s="15">
        <v>28985700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1222868.1499999999</v>
      </c>
      <c r="AG225" s="15">
        <v>0</v>
      </c>
      <c r="AH225" s="15">
        <v>0</v>
      </c>
      <c r="AI225" s="15">
        <v>1222868.1499999999</v>
      </c>
      <c r="AJ225" s="15">
        <v>-1222868.1499999999</v>
      </c>
      <c r="AK225" s="15">
        <v>27762831.850000001</v>
      </c>
      <c r="AL225" s="16">
        <v>4.2188670620340374E-2</v>
      </c>
      <c r="AM225" s="5">
        <v>0</v>
      </c>
      <c r="AN225" s="6">
        <v>0</v>
      </c>
      <c r="AO225" s="2"/>
    </row>
    <row r="226" spans="1:41" ht="25.5" outlineLevel="5" x14ac:dyDescent="0.25">
      <c r="A226" s="12" t="s">
        <v>17</v>
      </c>
      <c r="B226" s="13" t="s">
        <v>100</v>
      </c>
      <c r="C226" s="13" t="s">
        <v>177</v>
      </c>
      <c r="D226" s="13" t="s">
        <v>295</v>
      </c>
      <c r="E226" s="13" t="s">
        <v>4</v>
      </c>
      <c r="F226" s="13" t="s">
        <v>4</v>
      </c>
      <c r="G226" s="13"/>
      <c r="H226" s="13"/>
      <c r="I226" s="13"/>
      <c r="J226" s="13"/>
      <c r="K226" s="13"/>
      <c r="L226" s="13"/>
      <c r="M226" s="14">
        <v>0</v>
      </c>
      <c r="N226" s="15">
        <v>39894575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4582722.53</v>
      </c>
      <c r="AG226" s="15">
        <v>0</v>
      </c>
      <c r="AH226" s="15">
        <v>0</v>
      </c>
      <c r="AI226" s="15">
        <v>4582722.53</v>
      </c>
      <c r="AJ226" s="15">
        <v>-4582722.53</v>
      </c>
      <c r="AK226" s="15">
        <v>35311852.469999999</v>
      </c>
      <c r="AL226" s="16">
        <v>0.1148708196540507</v>
      </c>
      <c r="AM226" s="5">
        <v>0</v>
      </c>
      <c r="AN226" s="6">
        <v>0</v>
      </c>
      <c r="AO226" s="2"/>
    </row>
    <row r="227" spans="1:41" ht="25.5" outlineLevel="5" x14ac:dyDescent="0.25">
      <c r="A227" s="12" t="s">
        <v>19</v>
      </c>
      <c r="B227" s="13" t="s">
        <v>100</v>
      </c>
      <c r="C227" s="13" t="s">
        <v>177</v>
      </c>
      <c r="D227" s="13" t="s">
        <v>296</v>
      </c>
      <c r="E227" s="13" t="s">
        <v>4</v>
      </c>
      <c r="F227" s="13" t="s">
        <v>4</v>
      </c>
      <c r="G227" s="13"/>
      <c r="H227" s="13"/>
      <c r="I227" s="13"/>
      <c r="J227" s="13"/>
      <c r="K227" s="13"/>
      <c r="L227" s="13"/>
      <c r="M227" s="14">
        <v>0</v>
      </c>
      <c r="N227" s="15">
        <v>8279360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659691.39</v>
      </c>
      <c r="AG227" s="15">
        <v>0</v>
      </c>
      <c r="AH227" s="15">
        <v>0</v>
      </c>
      <c r="AI227" s="15">
        <v>659691.39</v>
      </c>
      <c r="AJ227" s="15">
        <v>-659691.39</v>
      </c>
      <c r="AK227" s="15">
        <v>7619668.6100000003</v>
      </c>
      <c r="AL227" s="16">
        <v>7.9679031954160706E-2</v>
      </c>
      <c r="AM227" s="5">
        <v>0</v>
      </c>
      <c r="AN227" s="6">
        <v>0</v>
      </c>
      <c r="AO227" s="2"/>
    </row>
    <row r="228" spans="1:41" ht="25.5" outlineLevel="5" x14ac:dyDescent="0.25">
      <c r="A228" s="12" t="s">
        <v>53</v>
      </c>
      <c r="B228" s="13" t="s">
        <v>100</v>
      </c>
      <c r="C228" s="13" t="s">
        <v>177</v>
      </c>
      <c r="D228" s="13" t="s">
        <v>297</v>
      </c>
      <c r="E228" s="13" t="s">
        <v>4</v>
      </c>
      <c r="F228" s="13" t="s">
        <v>4</v>
      </c>
      <c r="G228" s="13"/>
      <c r="H228" s="13"/>
      <c r="I228" s="13"/>
      <c r="J228" s="13"/>
      <c r="K228" s="13"/>
      <c r="L228" s="13"/>
      <c r="M228" s="14">
        <v>0</v>
      </c>
      <c r="N228" s="15">
        <v>11733597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496345.15</v>
      </c>
      <c r="AG228" s="15">
        <v>0</v>
      </c>
      <c r="AH228" s="15">
        <v>0</v>
      </c>
      <c r="AI228" s="15">
        <v>496345.15</v>
      </c>
      <c r="AJ228" s="15">
        <v>-496345.15</v>
      </c>
      <c r="AK228" s="15">
        <v>11237251.85</v>
      </c>
      <c r="AL228" s="16">
        <v>4.2301192890807485E-2</v>
      </c>
      <c r="AM228" s="5">
        <v>0</v>
      </c>
      <c r="AN228" s="6">
        <v>0</v>
      </c>
      <c r="AO228" s="2"/>
    </row>
    <row r="229" spans="1:41" ht="51" outlineLevel="5" x14ac:dyDescent="0.25">
      <c r="A229" s="12" t="s">
        <v>23</v>
      </c>
      <c r="B229" s="13" t="s">
        <v>100</v>
      </c>
      <c r="C229" s="13" t="s">
        <v>177</v>
      </c>
      <c r="D229" s="13" t="s">
        <v>298</v>
      </c>
      <c r="E229" s="13" t="s">
        <v>4</v>
      </c>
      <c r="F229" s="13" t="s">
        <v>4</v>
      </c>
      <c r="G229" s="13"/>
      <c r="H229" s="13"/>
      <c r="I229" s="13"/>
      <c r="J229" s="13"/>
      <c r="K229" s="13"/>
      <c r="L229" s="13"/>
      <c r="M229" s="14">
        <v>0</v>
      </c>
      <c r="N229" s="15">
        <v>16241168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16241168</v>
      </c>
      <c r="AL229" s="16">
        <v>0</v>
      </c>
      <c r="AM229" s="5">
        <v>0</v>
      </c>
      <c r="AN229" s="6">
        <v>0</v>
      </c>
      <c r="AO229" s="2"/>
    </row>
    <row r="230" spans="1:41" ht="51" outlineLevel="5" x14ac:dyDescent="0.25">
      <c r="A230" s="12" t="s">
        <v>25</v>
      </c>
      <c r="B230" s="13" t="s">
        <v>100</v>
      </c>
      <c r="C230" s="13" t="s">
        <v>177</v>
      </c>
      <c r="D230" s="13" t="s">
        <v>299</v>
      </c>
      <c r="E230" s="13" t="s">
        <v>4</v>
      </c>
      <c r="F230" s="13" t="s">
        <v>4</v>
      </c>
      <c r="G230" s="13"/>
      <c r="H230" s="13"/>
      <c r="I230" s="13"/>
      <c r="J230" s="13"/>
      <c r="K230" s="13"/>
      <c r="L230" s="13"/>
      <c r="M230" s="14">
        <v>0</v>
      </c>
      <c r="N230" s="15">
        <v>400000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400000</v>
      </c>
      <c r="AL230" s="16">
        <v>0</v>
      </c>
      <c r="AM230" s="5">
        <v>0</v>
      </c>
      <c r="AN230" s="6">
        <v>0</v>
      </c>
      <c r="AO230" s="2"/>
    </row>
    <row r="231" spans="1:41" ht="38.25" outlineLevel="5" x14ac:dyDescent="0.25">
      <c r="A231" s="12" t="s">
        <v>300</v>
      </c>
      <c r="B231" s="13" t="s">
        <v>100</v>
      </c>
      <c r="C231" s="13" t="s">
        <v>177</v>
      </c>
      <c r="D231" s="13" t="s">
        <v>301</v>
      </c>
      <c r="E231" s="13" t="s">
        <v>4</v>
      </c>
      <c r="F231" s="13" t="s">
        <v>4</v>
      </c>
      <c r="G231" s="13"/>
      <c r="H231" s="13"/>
      <c r="I231" s="13"/>
      <c r="J231" s="13"/>
      <c r="K231" s="13"/>
      <c r="L231" s="13"/>
      <c r="M231" s="14">
        <v>0</v>
      </c>
      <c r="N231" s="15">
        <v>2282298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414520</v>
      </c>
      <c r="AG231" s="15">
        <v>0</v>
      </c>
      <c r="AH231" s="15">
        <v>0</v>
      </c>
      <c r="AI231" s="15">
        <v>414520</v>
      </c>
      <c r="AJ231" s="15">
        <v>-414520</v>
      </c>
      <c r="AK231" s="15">
        <v>1867778</v>
      </c>
      <c r="AL231" s="16">
        <v>0.18162395971078274</v>
      </c>
      <c r="AM231" s="5">
        <v>0</v>
      </c>
      <c r="AN231" s="6">
        <v>0</v>
      </c>
      <c r="AO231" s="2"/>
    </row>
    <row r="232" spans="1:41" ht="63.75" outlineLevel="5" x14ac:dyDescent="0.25">
      <c r="A232" s="12" t="s">
        <v>302</v>
      </c>
      <c r="B232" s="13" t="s">
        <v>100</v>
      </c>
      <c r="C232" s="13" t="s">
        <v>177</v>
      </c>
      <c r="D232" s="13" t="s">
        <v>303</v>
      </c>
      <c r="E232" s="13" t="s">
        <v>4</v>
      </c>
      <c r="F232" s="13" t="s">
        <v>4</v>
      </c>
      <c r="G232" s="13"/>
      <c r="H232" s="13"/>
      <c r="I232" s="13"/>
      <c r="J232" s="13"/>
      <c r="K232" s="13"/>
      <c r="L232" s="13"/>
      <c r="M232" s="14">
        <v>0</v>
      </c>
      <c r="N232" s="15">
        <v>1328762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192100.46</v>
      </c>
      <c r="AG232" s="15">
        <v>0</v>
      </c>
      <c r="AH232" s="15">
        <v>0</v>
      </c>
      <c r="AI232" s="15">
        <v>192100.46</v>
      </c>
      <c r="AJ232" s="15">
        <v>-192100.46</v>
      </c>
      <c r="AK232" s="15">
        <v>1136661.54</v>
      </c>
      <c r="AL232" s="16">
        <v>0.14457100669645881</v>
      </c>
      <c r="AM232" s="5">
        <v>0</v>
      </c>
      <c r="AN232" s="6">
        <v>0</v>
      </c>
      <c r="AO232" s="2"/>
    </row>
    <row r="233" spans="1:41" ht="63.75" outlineLevel="5" x14ac:dyDescent="0.25">
      <c r="A233" s="12" t="s">
        <v>304</v>
      </c>
      <c r="B233" s="13" t="s">
        <v>100</v>
      </c>
      <c r="C233" s="13" t="s">
        <v>177</v>
      </c>
      <c r="D233" s="13" t="s">
        <v>305</v>
      </c>
      <c r="E233" s="13" t="s">
        <v>4</v>
      </c>
      <c r="F233" s="13" t="s">
        <v>4</v>
      </c>
      <c r="G233" s="13"/>
      <c r="H233" s="13"/>
      <c r="I233" s="13"/>
      <c r="J233" s="13"/>
      <c r="K233" s="13"/>
      <c r="L233" s="13"/>
      <c r="M233" s="14">
        <v>0</v>
      </c>
      <c r="N233" s="15">
        <v>947587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252791.3</v>
      </c>
      <c r="AG233" s="15">
        <v>0</v>
      </c>
      <c r="AH233" s="15">
        <v>0</v>
      </c>
      <c r="AI233" s="15">
        <v>252791.3</v>
      </c>
      <c r="AJ233" s="15">
        <v>-252791.3</v>
      </c>
      <c r="AK233" s="15">
        <v>694795.7</v>
      </c>
      <c r="AL233" s="16">
        <v>0.26677371048779691</v>
      </c>
      <c r="AM233" s="5">
        <v>0</v>
      </c>
      <c r="AN233" s="6">
        <v>0</v>
      </c>
      <c r="AO233" s="2"/>
    </row>
    <row r="234" spans="1:41" ht="51" outlineLevel="5" x14ac:dyDescent="0.25">
      <c r="A234" s="12" t="s">
        <v>306</v>
      </c>
      <c r="B234" s="13" t="s">
        <v>100</v>
      </c>
      <c r="C234" s="13" t="s">
        <v>177</v>
      </c>
      <c r="D234" s="13" t="s">
        <v>307</v>
      </c>
      <c r="E234" s="13" t="s">
        <v>4</v>
      </c>
      <c r="F234" s="13" t="s">
        <v>4</v>
      </c>
      <c r="G234" s="13"/>
      <c r="H234" s="13"/>
      <c r="I234" s="13"/>
      <c r="J234" s="13"/>
      <c r="K234" s="13"/>
      <c r="L234" s="13"/>
      <c r="M234" s="14">
        <v>0</v>
      </c>
      <c r="N234" s="15">
        <v>946950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312450.39</v>
      </c>
      <c r="AG234" s="15">
        <v>0</v>
      </c>
      <c r="AH234" s="15">
        <v>0</v>
      </c>
      <c r="AI234" s="15">
        <v>312450.39</v>
      </c>
      <c r="AJ234" s="15">
        <v>-312450.39</v>
      </c>
      <c r="AK234" s="15">
        <v>634499.61</v>
      </c>
      <c r="AL234" s="16">
        <v>0.32995447489307778</v>
      </c>
      <c r="AM234" s="5">
        <v>0</v>
      </c>
      <c r="AN234" s="6">
        <v>0</v>
      </c>
      <c r="AO234" s="2"/>
    </row>
    <row r="235" spans="1:41" ht="38.25" outlineLevel="5" x14ac:dyDescent="0.25">
      <c r="A235" s="12" t="s">
        <v>308</v>
      </c>
      <c r="B235" s="13" t="s">
        <v>100</v>
      </c>
      <c r="C235" s="13" t="s">
        <v>177</v>
      </c>
      <c r="D235" s="13" t="s">
        <v>309</v>
      </c>
      <c r="E235" s="13" t="s">
        <v>4</v>
      </c>
      <c r="F235" s="13" t="s">
        <v>4</v>
      </c>
      <c r="G235" s="13"/>
      <c r="H235" s="13"/>
      <c r="I235" s="13"/>
      <c r="J235" s="13"/>
      <c r="K235" s="13"/>
      <c r="L235" s="13"/>
      <c r="M235" s="14">
        <v>0</v>
      </c>
      <c r="N235" s="15">
        <v>530369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38986.839999999997</v>
      </c>
      <c r="AG235" s="15">
        <v>0</v>
      </c>
      <c r="AH235" s="15">
        <v>0</v>
      </c>
      <c r="AI235" s="15">
        <v>38986.839999999997</v>
      </c>
      <c r="AJ235" s="15">
        <v>-38986.839999999997</v>
      </c>
      <c r="AK235" s="15">
        <v>491382.16</v>
      </c>
      <c r="AL235" s="16">
        <v>7.3508896636115609E-2</v>
      </c>
      <c r="AM235" s="5">
        <v>0</v>
      </c>
      <c r="AN235" s="6">
        <v>0</v>
      </c>
      <c r="AO235" s="2"/>
    </row>
    <row r="236" spans="1:41" ht="51" outlineLevel="5" x14ac:dyDescent="0.25">
      <c r="A236" s="12" t="s">
        <v>310</v>
      </c>
      <c r="B236" s="13" t="s">
        <v>100</v>
      </c>
      <c r="C236" s="13" t="s">
        <v>177</v>
      </c>
      <c r="D236" s="13" t="s">
        <v>311</v>
      </c>
      <c r="E236" s="13" t="s">
        <v>4</v>
      </c>
      <c r="F236" s="13" t="s">
        <v>4</v>
      </c>
      <c r="G236" s="13"/>
      <c r="H236" s="13"/>
      <c r="I236" s="13"/>
      <c r="J236" s="13"/>
      <c r="K236" s="13"/>
      <c r="L236" s="13"/>
      <c r="M236" s="14">
        <v>0</v>
      </c>
      <c r="N236" s="15">
        <v>483841.72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88933.97</v>
      </c>
      <c r="AG236" s="15">
        <v>0</v>
      </c>
      <c r="AH236" s="15">
        <v>0</v>
      </c>
      <c r="AI236" s="15">
        <v>88933.97</v>
      </c>
      <c r="AJ236" s="15">
        <v>-88933.97</v>
      </c>
      <c r="AK236" s="15">
        <v>394907.75</v>
      </c>
      <c r="AL236" s="16">
        <v>0.18380798166805459</v>
      </c>
      <c r="AM236" s="5">
        <v>0</v>
      </c>
      <c r="AN236" s="6">
        <v>0</v>
      </c>
      <c r="AO236" s="2"/>
    </row>
    <row r="237" spans="1:41" ht="25.5" outlineLevel="3" x14ac:dyDescent="0.25">
      <c r="A237" s="12" t="s">
        <v>283</v>
      </c>
      <c r="B237" s="13" t="s">
        <v>284</v>
      </c>
      <c r="C237" s="13" t="s">
        <v>177</v>
      </c>
      <c r="D237" s="13" t="s">
        <v>252</v>
      </c>
      <c r="E237" s="13" t="s">
        <v>4</v>
      </c>
      <c r="F237" s="13" t="s">
        <v>4</v>
      </c>
      <c r="G237" s="13"/>
      <c r="H237" s="13"/>
      <c r="I237" s="13"/>
      <c r="J237" s="13"/>
      <c r="K237" s="13"/>
      <c r="L237" s="13"/>
      <c r="M237" s="14">
        <v>0</v>
      </c>
      <c r="N237" s="15">
        <v>4897500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4897500</v>
      </c>
      <c r="AL237" s="16">
        <v>0</v>
      </c>
      <c r="AM237" s="5">
        <v>0</v>
      </c>
      <c r="AN237" s="6">
        <v>0</v>
      </c>
      <c r="AO237" s="2"/>
    </row>
    <row r="238" spans="1:41" ht="25.5" outlineLevel="4" x14ac:dyDescent="0.25">
      <c r="A238" s="12" t="s">
        <v>255</v>
      </c>
      <c r="B238" s="13" t="s">
        <v>284</v>
      </c>
      <c r="C238" s="13" t="s">
        <v>177</v>
      </c>
      <c r="D238" s="13" t="s">
        <v>256</v>
      </c>
      <c r="E238" s="13" t="s">
        <v>4</v>
      </c>
      <c r="F238" s="13" t="s">
        <v>4</v>
      </c>
      <c r="G238" s="13"/>
      <c r="H238" s="13"/>
      <c r="I238" s="13"/>
      <c r="J238" s="13"/>
      <c r="K238" s="13"/>
      <c r="L238" s="13"/>
      <c r="M238" s="14">
        <v>0</v>
      </c>
      <c r="N238" s="15">
        <v>4897500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4897500</v>
      </c>
      <c r="AL238" s="16">
        <v>0</v>
      </c>
      <c r="AM238" s="5">
        <v>0</v>
      </c>
      <c r="AN238" s="6">
        <v>0</v>
      </c>
      <c r="AO238" s="2"/>
    </row>
    <row r="239" spans="1:41" ht="76.5" outlineLevel="5" x14ac:dyDescent="0.25">
      <c r="A239" s="12" t="s">
        <v>279</v>
      </c>
      <c r="B239" s="13" t="s">
        <v>284</v>
      </c>
      <c r="C239" s="13" t="s">
        <v>177</v>
      </c>
      <c r="D239" s="13" t="s">
        <v>280</v>
      </c>
      <c r="E239" s="13" t="s">
        <v>4</v>
      </c>
      <c r="F239" s="13" t="s">
        <v>4</v>
      </c>
      <c r="G239" s="13"/>
      <c r="H239" s="13"/>
      <c r="I239" s="13"/>
      <c r="J239" s="13"/>
      <c r="K239" s="13"/>
      <c r="L239" s="13"/>
      <c r="M239" s="14">
        <v>0</v>
      </c>
      <c r="N239" s="15">
        <v>4897500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4897500</v>
      </c>
      <c r="AL239" s="16">
        <v>0</v>
      </c>
      <c r="AM239" s="5">
        <v>0</v>
      </c>
      <c r="AN239" s="6">
        <v>0</v>
      </c>
      <c r="AO239" s="2"/>
    </row>
    <row r="240" spans="1:41" outlineLevel="1" x14ac:dyDescent="0.25">
      <c r="A240" s="12" t="s">
        <v>312</v>
      </c>
      <c r="B240" s="13" t="s">
        <v>4</v>
      </c>
      <c r="C240" s="13" t="s">
        <v>313</v>
      </c>
      <c r="D240" s="13" t="s">
        <v>252</v>
      </c>
      <c r="E240" s="13" t="s">
        <v>4</v>
      </c>
      <c r="F240" s="13" t="s">
        <v>4</v>
      </c>
      <c r="G240" s="13"/>
      <c r="H240" s="13"/>
      <c r="I240" s="13"/>
      <c r="J240" s="13"/>
      <c r="K240" s="13"/>
      <c r="L240" s="13"/>
      <c r="M240" s="14">
        <v>0</v>
      </c>
      <c r="N240" s="15">
        <v>1293510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115661.84</v>
      </c>
      <c r="AG240" s="15">
        <v>0</v>
      </c>
      <c r="AH240" s="15">
        <v>0</v>
      </c>
      <c r="AI240" s="15">
        <v>115661.84</v>
      </c>
      <c r="AJ240" s="15">
        <v>-115661.84</v>
      </c>
      <c r="AK240" s="15">
        <v>1177848.1599999999</v>
      </c>
      <c r="AL240" s="16">
        <v>8.9417043548175118E-2</v>
      </c>
      <c r="AM240" s="5">
        <v>0</v>
      </c>
      <c r="AN240" s="6">
        <v>0</v>
      </c>
      <c r="AO240" s="2"/>
    </row>
    <row r="241" spans="1:41" outlineLevel="2" x14ac:dyDescent="0.25">
      <c r="A241" s="12" t="s">
        <v>314</v>
      </c>
      <c r="B241" s="13" t="s">
        <v>4</v>
      </c>
      <c r="C241" s="13" t="s">
        <v>315</v>
      </c>
      <c r="D241" s="13" t="s">
        <v>252</v>
      </c>
      <c r="E241" s="13" t="s">
        <v>4</v>
      </c>
      <c r="F241" s="13" t="s">
        <v>4</v>
      </c>
      <c r="G241" s="13"/>
      <c r="H241" s="13"/>
      <c r="I241" s="13"/>
      <c r="J241" s="13"/>
      <c r="K241" s="13"/>
      <c r="L241" s="13"/>
      <c r="M241" s="14">
        <v>0</v>
      </c>
      <c r="N241" s="15">
        <v>1293510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115661.84</v>
      </c>
      <c r="AG241" s="15">
        <v>0</v>
      </c>
      <c r="AH241" s="15">
        <v>0</v>
      </c>
      <c r="AI241" s="15">
        <v>115661.84</v>
      </c>
      <c r="AJ241" s="15">
        <v>-115661.84</v>
      </c>
      <c r="AK241" s="15">
        <v>1177848.1599999999</v>
      </c>
      <c r="AL241" s="16">
        <v>8.9417043548175118E-2</v>
      </c>
      <c r="AM241" s="5">
        <v>0</v>
      </c>
      <c r="AN241" s="6">
        <v>0</v>
      </c>
      <c r="AO241" s="2"/>
    </row>
    <row r="242" spans="1:41" ht="25.5" outlineLevel="3" x14ac:dyDescent="0.25">
      <c r="A242" s="12" t="s">
        <v>99</v>
      </c>
      <c r="B242" s="13" t="s">
        <v>100</v>
      </c>
      <c r="C242" s="13" t="s">
        <v>315</v>
      </c>
      <c r="D242" s="13" t="s">
        <v>252</v>
      </c>
      <c r="E242" s="13" t="s">
        <v>4</v>
      </c>
      <c r="F242" s="13" t="s">
        <v>4</v>
      </c>
      <c r="G242" s="13"/>
      <c r="H242" s="13"/>
      <c r="I242" s="13"/>
      <c r="J242" s="13"/>
      <c r="K242" s="13"/>
      <c r="L242" s="13"/>
      <c r="M242" s="14">
        <v>0</v>
      </c>
      <c r="N242" s="15">
        <v>1293510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115661.84</v>
      </c>
      <c r="AG242" s="15">
        <v>0</v>
      </c>
      <c r="AH242" s="15">
        <v>0</v>
      </c>
      <c r="AI242" s="15">
        <v>115661.84</v>
      </c>
      <c r="AJ242" s="15">
        <v>-115661.84</v>
      </c>
      <c r="AK242" s="15">
        <v>1177848.1599999999</v>
      </c>
      <c r="AL242" s="16">
        <v>8.9417043548175118E-2</v>
      </c>
      <c r="AM242" s="5">
        <v>0</v>
      </c>
      <c r="AN242" s="6">
        <v>0</v>
      </c>
      <c r="AO242" s="2"/>
    </row>
    <row r="243" spans="1:41" ht="25.5" outlineLevel="4" x14ac:dyDescent="0.25">
      <c r="A243" s="12" t="s">
        <v>255</v>
      </c>
      <c r="B243" s="13" t="s">
        <v>100</v>
      </c>
      <c r="C243" s="13" t="s">
        <v>315</v>
      </c>
      <c r="D243" s="13" t="s">
        <v>256</v>
      </c>
      <c r="E243" s="13" t="s">
        <v>4</v>
      </c>
      <c r="F243" s="13" t="s">
        <v>4</v>
      </c>
      <c r="G243" s="13"/>
      <c r="H243" s="13"/>
      <c r="I243" s="13"/>
      <c r="J243" s="13"/>
      <c r="K243" s="13"/>
      <c r="L243" s="13"/>
      <c r="M243" s="14">
        <v>0</v>
      </c>
      <c r="N243" s="15">
        <v>1293510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115661.84</v>
      </c>
      <c r="AG243" s="15">
        <v>0</v>
      </c>
      <c r="AH243" s="15">
        <v>0</v>
      </c>
      <c r="AI243" s="15">
        <v>115661.84</v>
      </c>
      <c r="AJ243" s="15">
        <v>-115661.84</v>
      </c>
      <c r="AK243" s="15">
        <v>1177848.1599999999</v>
      </c>
      <c r="AL243" s="16">
        <v>8.9417043548175118E-2</v>
      </c>
      <c r="AM243" s="5">
        <v>0</v>
      </c>
      <c r="AN243" s="6">
        <v>0</v>
      </c>
      <c r="AO243" s="2"/>
    </row>
    <row r="244" spans="1:41" ht="38.25" outlineLevel="5" x14ac:dyDescent="0.25">
      <c r="A244" s="12" t="s">
        <v>316</v>
      </c>
      <c r="B244" s="13" t="s">
        <v>100</v>
      </c>
      <c r="C244" s="13" t="s">
        <v>315</v>
      </c>
      <c r="D244" s="13" t="s">
        <v>317</v>
      </c>
      <c r="E244" s="13" t="s">
        <v>4</v>
      </c>
      <c r="F244" s="13" t="s">
        <v>4</v>
      </c>
      <c r="G244" s="13"/>
      <c r="H244" s="13"/>
      <c r="I244" s="13"/>
      <c r="J244" s="13"/>
      <c r="K244" s="13"/>
      <c r="L244" s="13"/>
      <c r="M244" s="14">
        <v>0</v>
      </c>
      <c r="N244" s="15">
        <v>1293510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115661.84</v>
      </c>
      <c r="AG244" s="15">
        <v>0</v>
      </c>
      <c r="AH244" s="15">
        <v>0</v>
      </c>
      <c r="AI244" s="15">
        <v>115661.84</v>
      </c>
      <c r="AJ244" s="15">
        <v>-115661.84</v>
      </c>
      <c r="AK244" s="15">
        <v>1177848.1599999999</v>
      </c>
      <c r="AL244" s="16">
        <v>8.9417043548175118E-2</v>
      </c>
      <c r="AM244" s="5">
        <v>0</v>
      </c>
      <c r="AN244" s="6">
        <v>0</v>
      </c>
      <c r="AO244" s="2"/>
    </row>
    <row r="245" spans="1:41" outlineLevel="1" x14ac:dyDescent="0.25">
      <c r="A245" s="12" t="s">
        <v>226</v>
      </c>
      <c r="B245" s="13" t="s">
        <v>4</v>
      </c>
      <c r="C245" s="13" t="s">
        <v>227</v>
      </c>
      <c r="D245" s="13" t="s">
        <v>252</v>
      </c>
      <c r="E245" s="13" t="s">
        <v>4</v>
      </c>
      <c r="F245" s="13" t="s">
        <v>4</v>
      </c>
      <c r="G245" s="13"/>
      <c r="H245" s="13"/>
      <c r="I245" s="13"/>
      <c r="J245" s="13"/>
      <c r="K245" s="13"/>
      <c r="L245" s="13"/>
      <c r="M245" s="14">
        <v>0</v>
      </c>
      <c r="N245" s="15">
        <v>17775132.539999999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528583.68000000005</v>
      </c>
      <c r="AG245" s="15">
        <v>0</v>
      </c>
      <c r="AH245" s="15">
        <v>0</v>
      </c>
      <c r="AI245" s="15">
        <v>528583.68000000005</v>
      </c>
      <c r="AJ245" s="15">
        <v>-528583.68000000005</v>
      </c>
      <c r="AK245" s="15">
        <v>17246548.859999999</v>
      </c>
      <c r="AL245" s="16">
        <v>2.9737256743965747E-2</v>
      </c>
      <c r="AM245" s="5">
        <v>0</v>
      </c>
      <c r="AN245" s="6">
        <v>0</v>
      </c>
      <c r="AO245" s="2"/>
    </row>
    <row r="246" spans="1:41" outlineLevel="2" x14ac:dyDescent="0.25">
      <c r="A246" s="12" t="s">
        <v>318</v>
      </c>
      <c r="B246" s="13" t="s">
        <v>4</v>
      </c>
      <c r="C246" s="13" t="s">
        <v>319</v>
      </c>
      <c r="D246" s="13" t="s">
        <v>252</v>
      </c>
      <c r="E246" s="13" t="s">
        <v>4</v>
      </c>
      <c r="F246" s="13" t="s">
        <v>4</v>
      </c>
      <c r="G246" s="13"/>
      <c r="H246" s="13"/>
      <c r="I246" s="13"/>
      <c r="J246" s="13"/>
      <c r="K246" s="13"/>
      <c r="L246" s="13"/>
      <c r="M246" s="14">
        <v>0</v>
      </c>
      <c r="N246" s="15">
        <v>1621745.46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1621745.46</v>
      </c>
      <c r="AL246" s="16">
        <v>0</v>
      </c>
      <c r="AM246" s="5">
        <v>0</v>
      </c>
      <c r="AN246" s="6">
        <v>0</v>
      </c>
      <c r="AO246" s="2"/>
    </row>
    <row r="247" spans="1:41" ht="25.5" outlineLevel="3" x14ac:dyDescent="0.25">
      <c r="A247" s="12" t="s">
        <v>99</v>
      </c>
      <c r="B247" s="13" t="s">
        <v>100</v>
      </c>
      <c r="C247" s="13" t="s">
        <v>319</v>
      </c>
      <c r="D247" s="13" t="s">
        <v>252</v>
      </c>
      <c r="E247" s="13" t="s">
        <v>4</v>
      </c>
      <c r="F247" s="13" t="s">
        <v>4</v>
      </c>
      <c r="G247" s="13"/>
      <c r="H247" s="13"/>
      <c r="I247" s="13"/>
      <c r="J247" s="13"/>
      <c r="K247" s="13"/>
      <c r="L247" s="13"/>
      <c r="M247" s="14">
        <v>0</v>
      </c>
      <c r="N247" s="15">
        <v>1621745.46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1621745.46</v>
      </c>
      <c r="AL247" s="16">
        <v>0</v>
      </c>
      <c r="AM247" s="5">
        <v>0</v>
      </c>
      <c r="AN247" s="6">
        <v>0</v>
      </c>
      <c r="AO247" s="2"/>
    </row>
    <row r="248" spans="1:41" ht="25.5" outlineLevel="4" x14ac:dyDescent="0.25">
      <c r="A248" s="12" t="s">
        <v>255</v>
      </c>
      <c r="B248" s="13" t="s">
        <v>100</v>
      </c>
      <c r="C248" s="13" t="s">
        <v>319</v>
      </c>
      <c r="D248" s="13" t="s">
        <v>256</v>
      </c>
      <c r="E248" s="13" t="s">
        <v>4</v>
      </c>
      <c r="F248" s="13" t="s">
        <v>4</v>
      </c>
      <c r="G248" s="13"/>
      <c r="H248" s="13"/>
      <c r="I248" s="13"/>
      <c r="J248" s="13"/>
      <c r="K248" s="13"/>
      <c r="L248" s="13"/>
      <c r="M248" s="14">
        <v>0</v>
      </c>
      <c r="N248" s="15">
        <v>1621745.46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1621745.46</v>
      </c>
      <c r="AL248" s="16">
        <v>0</v>
      </c>
      <c r="AM248" s="5">
        <v>0</v>
      </c>
      <c r="AN248" s="6">
        <v>0</v>
      </c>
      <c r="AO248" s="2"/>
    </row>
    <row r="249" spans="1:41" ht="63.75" outlineLevel="5" x14ac:dyDescent="0.25">
      <c r="A249" s="12" t="s">
        <v>320</v>
      </c>
      <c r="B249" s="13" t="s">
        <v>100</v>
      </c>
      <c r="C249" s="13" t="s">
        <v>319</v>
      </c>
      <c r="D249" s="13" t="s">
        <v>321</v>
      </c>
      <c r="E249" s="13" t="s">
        <v>4</v>
      </c>
      <c r="F249" s="13" t="s">
        <v>4</v>
      </c>
      <c r="G249" s="13"/>
      <c r="H249" s="13"/>
      <c r="I249" s="13"/>
      <c r="J249" s="13"/>
      <c r="K249" s="13"/>
      <c r="L249" s="13"/>
      <c r="M249" s="14">
        <v>0</v>
      </c>
      <c r="N249" s="15">
        <v>1621745.46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1621745.46</v>
      </c>
      <c r="AL249" s="16">
        <v>0</v>
      </c>
      <c r="AM249" s="5">
        <v>0</v>
      </c>
      <c r="AN249" s="6">
        <v>0</v>
      </c>
      <c r="AO249" s="2"/>
    </row>
    <row r="250" spans="1:41" outlineLevel="2" x14ac:dyDescent="0.25">
      <c r="A250" s="12" t="s">
        <v>322</v>
      </c>
      <c r="B250" s="13" t="s">
        <v>4</v>
      </c>
      <c r="C250" s="13" t="s">
        <v>323</v>
      </c>
      <c r="D250" s="13" t="s">
        <v>252</v>
      </c>
      <c r="E250" s="13" t="s">
        <v>4</v>
      </c>
      <c r="F250" s="13" t="s">
        <v>4</v>
      </c>
      <c r="G250" s="13"/>
      <c r="H250" s="13"/>
      <c r="I250" s="13"/>
      <c r="J250" s="13"/>
      <c r="K250" s="13"/>
      <c r="L250" s="13"/>
      <c r="M250" s="14">
        <v>0</v>
      </c>
      <c r="N250" s="15">
        <v>6953387.0800000001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528583.68000000005</v>
      </c>
      <c r="AG250" s="15">
        <v>0</v>
      </c>
      <c r="AH250" s="15">
        <v>0</v>
      </c>
      <c r="AI250" s="15">
        <v>528583.68000000005</v>
      </c>
      <c r="AJ250" s="15">
        <v>-528583.68000000005</v>
      </c>
      <c r="AK250" s="15">
        <v>6424803.4000000004</v>
      </c>
      <c r="AL250" s="16">
        <v>7.6018158333276617E-2</v>
      </c>
      <c r="AM250" s="5">
        <v>0</v>
      </c>
      <c r="AN250" s="6">
        <v>0</v>
      </c>
      <c r="AO250" s="2"/>
    </row>
    <row r="251" spans="1:41" ht="25.5" outlineLevel="3" x14ac:dyDescent="0.25">
      <c r="A251" s="12" t="s">
        <v>99</v>
      </c>
      <c r="B251" s="13" t="s">
        <v>100</v>
      </c>
      <c r="C251" s="13" t="s">
        <v>323</v>
      </c>
      <c r="D251" s="13" t="s">
        <v>252</v>
      </c>
      <c r="E251" s="13" t="s">
        <v>4</v>
      </c>
      <c r="F251" s="13" t="s">
        <v>4</v>
      </c>
      <c r="G251" s="13"/>
      <c r="H251" s="13"/>
      <c r="I251" s="13"/>
      <c r="J251" s="13"/>
      <c r="K251" s="13"/>
      <c r="L251" s="13"/>
      <c r="M251" s="14">
        <v>0</v>
      </c>
      <c r="N251" s="15">
        <v>6953387.0800000001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528583.68000000005</v>
      </c>
      <c r="AG251" s="15">
        <v>0</v>
      </c>
      <c r="AH251" s="15">
        <v>0</v>
      </c>
      <c r="AI251" s="15">
        <v>528583.68000000005</v>
      </c>
      <c r="AJ251" s="15">
        <v>-528583.68000000005</v>
      </c>
      <c r="AK251" s="15">
        <v>6424803.4000000004</v>
      </c>
      <c r="AL251" s="16">
        <v>7.6018158333276617E-2</v>
      </c>
      <c r="AM251" s="5">
        <v>0</v>
      </c>
      <c r="AN251" s="6">
        <v>0</v>
      </c>
      <c r="AO251" s="2"/>
    </row>
    <row r="252" spans="1:41" ht="25.5" outlineLevel="4" x14ac:dyDescent="0.25">
      <c r="A252" s="12" t="s">
        <v>255</v>
      </c>
      <c r="B252" s="13" t="s">
        <v>100</v>
      </c>
      <c r="C252" s="13" t="s">
        <v>323</v>
      </c>
      <c r="D252" s="13" t="s">
        <v>256</v>
      </c>
      <c r="E252" s="13" t="s">
        <v>4</v>
      </c>
      <c r="F252" s="13" t="s">
        <v>4</v>
      </c>
      <c r="G252" s="13"/>
      <c r="H252" s="13"/>
      <c r="I252" s="13"/>
      <c r="J252" s="13"/>
      <c r="K252" s="13"/>
      <c r="L252" s="13"/>
      <c r="M252" s="14">
        <v>0</v>
      </c>
      <c r="N252" s="15">
        <v>6953387.0800000001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528583.68000000005</v>
      </c>
      <c r="AG252" s="15">
        <v>0</v>
      </c>
      <c r="AH252" s="15">
        <v>0</v>
      </c>
      <c r="AI252" s="15">
        <v>528583.68000000005</v>
      </c>
      <c r="AJ252" s="15">
        <v>-528583.68000000005</v>
      </c>
      <c r="AK252" s="15">
        <v>6424803.4000000004</v>
      </c>
      <c r="AL252" s="16">
        <v>7.6018158333276617E-2</v>
      </c>
      <c r="AM252" s="5">
        <v>0</v>
      </c>
      <c r="AN252" s="6">
        <v>0</v>
      </c>
      <c r="AO252" s="2"/>
    </row>
    <row r="253" spans="1:41" ht="38.25" outlineLevel="5" x14ac:dyDescent="0.25">
      <c r="A253" s="12" t="s">
        <v>324</v>
      </c>
      <c r="B253" s="13" t="s">
        <v>100</v>
      </c>
      <c r="C253" s="13" t="s">
        <v>323</v>
      </c>
      <c r="D253" s="13" t="s">
        <v>325</v>
      </c>
      <c r="E253" s="13" t="s">
        <v>4</v>
      </c>
      <c r="F253" s="13" t="s">
        <v>4</v>
      </c>
      <c r="G253" s="13"/>
      <c r="H253" s="13"/>
      <c r="I253" s="13"/>
      <c r="J253" s="13"/>
      <c r="K253" s="13"/>
      <c r="L253" s="13"/>
      <c r="M253" s="14">
        <v>0</v>
      </c>
      <c r="N253" s="15">
        <v>6950000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528583.68000000005</v>
      </c>
      <c r="AG253" s="15">
        <v>0</v>
      </c>
      <c r="AH253" s="15">
        <v>0</v>
      </c>
      <c r="AI253" s="15">
        <v>528583.68000000005</v>
      </c>
      <c r="AJ253" s="15">
        <v>-528583.68000000005</v>
      </c>
      <c r="AK253" s="15">
        <v>6421416.3200000003</v>
      </c>
      <c r="AL253" s="16">
        <v>7.6055205755395677E-2</v>
      </c>
      <c r="AM253" s="5">
        <v>0</v>
      </c>
      <c r="AN253" s="6">
        <v>0</v>
      </c>
      <c r="AO253" s="2"/>
    </row>
    <row r="254" spans="1:41" ht="51" outlineLevel="5" x14ac:dyDescent="0.25">
      <c r="A254" s="12" t="s">
        <v>326</v>
      </c>
      <c r="B254" s="13" t="s">
        <v>100</v>
      </c>
      <c r="C254" s="13" t="s">
        <v>323</v>
      </c>
      <c r="D254" s="13" t="s">
        <v>327</v>
      </c>
      <c r="E254" s="13" t="s">
        <v>4</v>
      </c>
      <c r="F254" s="13" t="s">
        <v>4</v>
      </c>
      <c r="G254" s="13"/>
      <c r="H254" s="13"/>
      <c r="I254" s="13"/>
      <c r="J254" s="13"/>
      <c r="K254" s="13"/>
      <c r="L254" s="13"/>
      <c r="M254" s="14">
        <v>0</v>
      </c>
      <c r="N254" s="15">
        <v>3387.08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3387.08</v>
      </c>
      <c r="AL254" s="16">
        <v>0</v>
      </c>
      <c r="AM254" s="5">
        <v>0</v>
      </c>
      <c r="AN254" s="6">
        <v>0</v>
      </c>
      <c r="AO254" s="2"/>
    </row>
    <row r="255" spans="1:41" outlineLevel="2" x14ac:dyDescent="0.25">
      <c r="A255" s="12" t="s">
        <v>328</v>
      </c>
      <c r="B255" s="13" t="s">
        <v>4</v>
      </c>
      <c r="C255" s="13" t="s">
        <v>329</v>
      </c>
      <c r="D255" s="13" t="s">
        <v>252</v>
      </c>
      <c r="E255" s="13" t="s">
        <v>4</v>
      </c>
      <c r="F255" s="13" t="s">
        <v>4</v>
      </c>
      <c r="G255" s="13"/>
      <c r="H255" s="13"/>
      <c r="I255" s="13"/>
      <c r="J255" s="13"/>
      <c r="K255" s="13"/>
      <c r="L255" s="13"/>
      <c r="M255" s="14">
        <v>0</v>
      </c>
      <c r="N255" s="15">
        <v>9200000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9200000</v>
      </c>
      <c r="AL255" s="16">
        <v>0</v>
      </c>
      <c r="AM255" s="5">
        <v>0</v>
      </c>
      <c r="AN255" s="6">
        <v>0</v>
      </c>
      <c r="AO255" s="2"/>
    </row>
    <row r="256" spans="1:41" ht="25.5" outlineLevel="3" x14ac:dyDescent="0.25">
      <c r="A256" s="12" t="s">
        <v>99</v>
      </c>
      <c r="B256" s="13" t="s">
        <v>100</v>
      </c>
      <c r="C256" s="13" t="s">
        <v>329</v>
      </c>
      <c r="D256" s="13" t="s">
        <v>252</v>
      </c>
      <c r="E256" s="13" t="s">
        <v>4</v>
      </c>
      <c r="F256" s="13" t="s">
        <v>4</v>
      </c>
      <c r="G256" s="13"/>
      <c r="H256" s="13"/>
      <c r="I256" s="13"/>
      <c r="J256" s="13"/>
      <c r="K256" s="13"/>
      <c r="L256" s="13"/>
      <c r="M256" s="14">
        <v>0</v>
      </c>
      <c r="N256" s="15">
        <v>9200000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9200000</v>
      </c>
      <c r="AL256" s="16">
        <v>0</v>
      </c>
      <c r="AM256" s="5">
        <v>0</v>
      </c>
      <c r="AN256" s="6">
        <v>0</v>
      </c>
      <c r="AO256" s="2"/>
    </row>
    <row r="257" spans="1:41" ht="25.5" outlineLevel="4" x14ac:dyDescent="0.25">
      <c r="A257" s="12" t="s">
        <v>255</v>
      </c>
      <c r="B257" s="13" t="s">
        <v>100</v>
      </c>
      <c r="C257" s="13" t="s">
        <v>329</v>
      </c>
      <c r="D257" s="13" t="s">
        <v>256</v>
      </c>
      <c r="E257" s="13" t="s">
        <v>4</v>
      </c>
      <c r="F257" s="13" t="s">
        <v>4</v>
      </c>
      <c r="G257" s="13"/>
      <c r="H257" s="13"/>
      <c r="I257" s="13"/>
      <c r="J257" s="13"/>
      <c r="K257" s="13"/>
      <c r="L257" s="13"/>
      <c r="M257" s="14">
        <v>0</v>
      </c>
      <c r="N257" s="15">
        <v>9200000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9200000</v>
      </c>
      <c r="AL257" s="16">
        <v>0</v>
      </c>
      <c r="AM257" s="5">
        <v>0</v>
      </c>
      <c r="AN257" s="6">
        <v>0</v>
      </c>
      <c r="AO257" s="2"/>
    </row>
    <row r="258" spans="1:41" ht="38.25" outlineLevel="5" x14ac:dyDescent="0.25">
      <c r="A258" s="12" t="s">
        <v>291</v>
      </c>
      <c r="B258" s="13" t="s">
        <v>100</v>
      </c>
      <c r="C258" s="13" t="s">
        <v>329</v>
      </c>
      <c r="D258" s="13" t="s">
        <v>292</v>
      </c>
      <c r="E258" s="13" t="s">
        <v>4</v>
      </c>
      <c r="F258" s="13" t="s">
        <v>4</v>
      </c>
      <c r="G258" s="13"/>
      <c r="H258" s="13"/>
      <c r="I258" s="13"/>
      <c r="J258" s="13"/>
      <c r="K258" s="13"/>
      <c r="L258" s="13"/>
      <c r="M258" s="14">
        <v>0</v>
      </c>
      <c r="N258" s="15">
        <v>800000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800000</v>
      </c>
      <c r="AL258" s="16">
        <v>0</v>
      </c>
      <c r="AM258" s="5">
        <v>0</v>
      </c>
      <c r="AN258" s="6">
        <v>0</v>
      </c>
      <c r="AO258" s="2"/>
    </row>
    <row r="259" spans="1:41" ht="51" outlineLevel="5" x14ac:dyDescent="0.25">
      <c r="A259" s="12" t="s">
        <v>330</v>
      </c>
      <c r="B259" s="13" t="s">
        <v>100</v>
      </c>
      <c r="C259" s="13" t="s">
        <v>329</v>
      </c>
      <c r="D259" s="13" t="s">
        <v>331</v>
      </c>
      <c r="E259" s="13" t="s">
        <v>4</v>
      </c>
      <c r="F259" s="13" t="s">
        <v>4</v>
      </c>
      <c r="G259" s="13"/>
      <c r="H259" s="13"/>
      <c r="I259" s="13"/>
      <c r="J259" s="13"/>
      <c r="K259" s="13"/>
      <c r="L259" s="13"/>
      <c r="M259" s="14">
        <v>0</v>
      </c>
      <c r="N259" s="15">
        <v>8400000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8400000</v>
      </c>
      <c r="AL259" s="16">
        <v>0</v>
      </c>
      <c r="AM259" s="5">
        <v>0</v>
      </c>
      <c r="AN259" s="6">
        <v>0</v>
      </c>
      <c r="AO259" s="2"/>
    </row>
    <row r="260" spans="1:41" outlineLevel="1" x14ac:dyDescent="0.25">
      <c r="A260" s="12" t="s">
        <v>190</v>
      </c>
      <c r="B260" s="13" t="s">
        <v>4</v>
      </c>
      <c r="C260" s="13" t="s">
        <v>191</v>
      </c>
      <c r="D260" s="13" t="s">
        <v>252</v>
      </c>
      <c r="E260" s="13" t="s">
        <v>4</v>
      </c>
      <c r="F260" s="13" t="s">
        <v>4</v>
      </c>
      <c r="G260" s="13"/>
      <c r="H260" s="13"/>
      <c r="I260" s="13"/>
      <c r="J260" s="13"/>
      <c r="K260" s="13"/>
      <c r="L260" s="13"/>
      <c r="M260" s="14">
        <v>0</v>
      </c>
      <c r="N260" s="15">
        <v>142709319.06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1810770.69</v>
      </c>
      <c r="AG260" s="15">
        <v>0</v>
      </c>
      <c r="AH260" s="15">
        <v>0</v>
      </c>
      <c r="AI260" s="15">
        <v>1810770.69</v>
      </c>
      <c r="AJ260" s="15">
        <v>-1810770.69</v>
      </c>
      <c r="AK260" s="15">
        <v>140898548.37</v>
      </c>
      <c r="AL260" s="16">
        <v>1.2688524491092895E-2</v>
      </c>
      <c r="AM260" s="5">
        <v>0</v>
      </c>
      <c r="AN260" s="6">
        <v>0</v>
      </c>
      <c r="AO260" s="2"/>
    </row>
    <row r="261" spans="1:41" outlineLevel="2" x14ac:dyDescent="0.25">
      <c r="A261" s="12" t="s">
        <v>332</v>
      </c>
      <c r="B261" s="13" t="s">
        <v>4</v>
      </c>
      <c r="C261" s="13" t="s">
        <v>333</v>
      </c>
      <c r="D261" s="13" t="s">
        <v>252</v>
      </c>
      <c r="E261" s="13" t="s">
        <v>4</v>
      </c>
      <c r="F261" s="13" t="s">
        <v>4</v>
      </c>
      <c r="G261" s="13"/>
      <c r="H261" s="13"/>
      <c r="I261" s="13"/>
      <c r="J261" s="13"/>
      <c r="K261" s="13"/>
      <c r="L261" s="13"/>
      <c r="M261" s="14">
        <v>0</v>
      </c>
      <c r="N261" s="15">
        <v>39172060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22727.08</v>
      </c>
      <c r="AG261" s="15">
        <v>0</v>
      </c>
      <c r="AH261" s="15">
        <v>0</v>
      </c>
      <c r="AI261" s="15">
        <v>22727.08</v>
      </c>
      <c r="AJ261" s="15">
        <v>-22727.08</v>
      </c>
      <c r="AK261" s="15">
        <v>39149332.920000002</v>
      </c>
      <c r="AL261" s="16">
        <v>5.8018597949661055E-4</v>
      </c>
      <c r="AM261" s="5">
        <v>0</v>
      </c>
      <c r="AN261" s="6">
        <v>0</v>
      </c>
      <c r="AO261" s="2"/>
    </row>
    <row r="262" spans="1:41" ht="25.5" outlineLevel="3" x14ac:dyDescent="0.25">
      <c r="A262" s="12" t="s">
        <v>99</v>
      </c>
      <c r="B262" s="13" t="s">
        <v>100</v>
      </c>
      <c r="C262" s="13" t="s">
        <v>333</v>
      </c>
      <c r="D262" s="13" t="s">
        <v>252</v>
      </c>
      <c r="E262" s="13" t="s">
        <v>4</v>
      </c>
      <c r="F262" s="13" t="s">
        <v>4</v>
      </c>
      <c r="G262" s="13"/>
      <c r="H262" s="13"/>
      <c r="I262" s="13"/>
      <c r="J262" s="13"/>
      <c r="K262" s="13"/>
      <c r="L262" s="13"/>
      <c r="M262" s="14">
        <v>0</v>
      </c>
      <c r="N262" s="15">
        <v>39172060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22727.08</v>
      </c>
      <c r="AG262" s="15">
        <v>0</v>
      </c>
      <c r="AH262" s="15">
        <v>0</v>
      </c>
      <c r="AI262" s="15">
        <v>22727.08</v>
      </c>
      <c r="AJ262" s="15">
        <v>-22727.08</v>
      </c>
      <c r="AK262" s="15">
        <v>39149332.920000002</v>
      </c>
      <c r="AL262" s="16">
        <v>5.8018597949661055E-4</v>
      </c>
      <c r="AM262" s="5">
        <v>0</v>
      </c>
      <c r="AN262" s="6">
        <v>0</v>
      </c>
      <c r="AO262" s="2"/>
    </row>
    <row r="263" spans="1:41" ht="25.5" outlineLevel="4" x14ac:dyDescent="0.25">
      <c r="A263" s="12" t="s">
        <v>255</v>
      </c>
      <c r="B263" s="13" t="s">
        <v>100</v>
      </c>
      <c r="C263" s="13" t="s">
        <v>333</v>
      </c>
      <c r="D263" s="13" t="s">
        <v>256</v>
      </c>
      <c r="E263" s="13" t="s">
        <v>4</v>
      </c>
      <c r="F263" s="13" t="s">
        <v>4</v>
      </c>
      <c r="G263" s="13"/>
      <c r="H263" s="13"/>
      <c r="I263" s="13"/>
      <c r="J263" s="13"/>
      <c r="K263" s="13"/>
      <c r="L263" s="13"/>
      <c r="M263" s="14">
        <v>0</v>
      </c>
      <c r="N263" s="15">
        <v>39172060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22727.08</v>
      </c>
      <c r="AG263" s="15">
        <v>0</v>
      </c>
      <c r="AH263" s="15">
        <v>0</v>
      </c>
      <c r="AI263" s="15">
        <v>22727.08</v>
      </c>
      <c r="AJ263" s="15">
        <v>-22727.08</v>
      </c>
      <c r="AK263" s="15">
        <v>39149332.920000002</v>
      </c>
      <c r="AL263" s="16">
        <v>5.8018597949661055E-4</v>
      </c>
      <c r="AM263" s="5">
        <v>0</v>
      </c>
      <c r="AN263" s="6">
        <v>0</v>
      </c>
      <c r="AO263" s="2"/>
    </row>
    <row r="264" spans="1:41" outlineLevel="5" x14ac:dyDescent="0.25">
      <c r="A264" s="12" t="s">
        <v>334</v>
      </c>
      <c r="B264" s="13" t="s">
        <v>100</v>
      </c>
      <c r="C264" s="13" t="s">
        <v>333</v>
      </c>
      <c r="D264" s="13" t="s">
        <v>335</v>
      </c>
      <c r="E264" s="13" t="s">
        <v>4</v>
      </c>
      <c r="F264" s="13" t="s">
        <v>4</v>
      </c>
      <c r="G264" s="13"/>
      <c r="H264" s="13"/>
      <c r="I264" s="13"/>
      <c r="J264" s="13"/>
      <c r="K264" s="13"/>
      <c r="L264" s="13"/>
      <c r="M264" s="14">
        <v>0</v>
      </c>
      <c r="N264" s="15">
        <v>25433560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22727.08</v>
      </c>
      <c r="AG264" s="15">
        <v>0</v>
      </c>
      <c r="AH264" s="15">
        <v>0</v>
      </c>
      <c r="AI264" s="15">
        <v>22727.08</v>
      </c>
      <c r="AJ264" s="15">
        <v>-22727.08</v>
      </c>
      <c r="AK264" s="15">
        <v>25410832.920000002</v>
      </c>
      <c r="AL264" s="16">
        <v>8.9358626948016716E-4</v>
      </c>
      <c r="AM264" s="5">
        <v>0</v>
      </c>
      <c r="AN264" s="6">
        <v>0</v>
      </c>
      <c r="AO264" s="2"/>
    </row>
    <row r="265" spans="1:41" ht="38.25" outlineLevel="5" x14ac:dyDescent="0.25">
      <c r="A265" s="12" t="s">
        <v>336</v>
      </c>
      <c r="B265" s="13" t="s">
        <v>100</v>
      </c>
      <c r="C265" s="13" t="s">
        <v>333</v>
      </c>
      <c r="D265" s="13" t="s">
        <v>337</v>
      </c>
      <c r="E265" s="13" t="s">
        <v>4</v>
      </c>
      <c r="F265" s="13" t="s">
        <v>4</v>
      </c>
      <c r="G265" s="13"/>
      <c r="H265" s="13"/>
      <c r="I265" s="13"/>
      <c r="J265" s="13"/>
      <c r="K265" s="13"/>
      <c r="L265" s="13"/>
      <c r="M265" s="14">
        <v>0</v>
      </c>
      <c r="N265" s="15">
        <v>13738500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13738500</v>
      </c>
      <c r="AL265" s="16">
        <v>0</v>
      </c>
      <c r="AM265" s="5">
        <v>0</v>
      </c>
      <c r="AN265" s="6">
        <v>0</v>
      </c>
      <c r="AO265" s="2"/>
    </row>
    <row r="266" spans="1:41" outlineLevel="2" x14ac:dyDescent="0.25">
      <c r="A266" s="12" t="s">
        <v>338</v>
      </c>
      <c r="B266" s="13" t="s">
        <v>4</v>
      </c>
      <c r="C266" s="13" t="s">
        <v>339</v>
      </c>
      <c r="D266" s="13" t="s">
        <v>252</v>
      </c>
      <c r="E266" s="13" t="s">
        <v>4</v>
      </c>
      <c r="F266" s="13" t="s">
        <v>4</v>
      </c>
      <c r="G266" s="13"/>
      <c r="H266" s="13"/>
      <c r="I266" s="13"/>
      <c r="J266" s="13"/>
      <c r="K266" s="13"/>
      <c r="L266" s="13"/>
      <c r="M266" s="14">
        <v>0</v>
      </c>
      <c r="N266" s="15">
        <v>40227259.060000002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362372.02</v>
      </c>
      <c r="AG266" s="15">
        <v>0</v>
      </c>
      <c r="AH266" s="15">
        <v>0</v>
      </c>
      <c r="AI266" s="15">
        <v>362372.02</v>
      </c>
      <c r="AJ266" s="15">
        <v>-362372.02</v>
      </c>
      <c r="AK266" s="15">
        <v>39864887.039999999</v>
      </c>
      <c r="AL266" s="16">
        <v>9.0081210718212928E-3</v>
      </c>
      <c r="AM266" s="5">
        <v>0</v>
      </c>
      <c r="AN266" s="6">
        <v>0</v>
      </c>
      <c r="AO266" s="2"/>
    </row>
    <row r="267" spans="1:41" ht="25.5" outlineLevel="3" x14ac:dyDescent="0.25">
      <c r="A267" s="12" t="s">
        <v>99</v>
      </c>
      <c r="B267" s="13" t="s">
        <v>100</v>
      </c>
      <c r="C267" s="13" t="s">
        <v>339</v>
      </c>
      <c r="D267" s="13" t="s">
        <v>252</v>
      </c>
      <c r="E267" s="13" t="s">
        <v>4</v>
      </c>
      <c r="F267" s="13" t="s">
        <v>4</v>
      </c>
      <c r="G267" s="13"/>
      <c r="H267" s="13"/>
      <c r="I267" s="13"/>
      <c r="J267" s="13"/>
      <c r="K267" s="13"/>
      <c r="L267" s="13"/>
      <c r="M267" s="14">
        <v>0</v>
      </c>
      <c r="N267" s="15">
        <v>40227259.060000002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362372.02</v>
      </c>
      <c r="AG267" s="15">
        <v>0</v>
      </c>
      <c r="AH267" s="15">
        <v>0</v>
      </c>
      <c r="AI267" s="15">
        <v>362372.02</v>
      </c>
      <c r="AJ267" s="15">
        <v>-362372.02</v>
      </c>
      <c r="AK267" s="15">
        <v>39864887.039999999</v>
      </c>
      <c r="AL267" s="16">
        <v>9.0081210718212928E-3</v>
      </c>
      <c r="AM267" s="5">
        <v>0</v>
      </c>
      <c r="AN267" s="6">
        <v>0</v>
      </c>
      <c r="AO267" s="2"/>
    </row>
    <row r="268" spans="1:41" ht="25.5" outlineLevel="4" x14ac:dyDescent="0.25">
      <c r="A268" s="12" t="s">
        <v>255</v>
      </c>
      <c r="B268" s="13" t="s">
        <v>100</v>
      </c>
      <c r="C268" s="13" t="s">
        <v>339</v>
      </c>
      <c r="D268" s="13" t="s">
        <v>256</v>
      </c>
      <c r="E268" s="13" t="s">
        <v>4</v>
      </c>
      <c r="F268" s="13" t="s">
        <v>4</v>
      </c>
      <c r="G268" s="13"/>
      <c r="H268" s="13"/>
      <c r="I268" s="13"/>
      <c r="J268" s="13"/>
      <c r="K268" s="13"/>
      <c r="L268" s="13"/>
      <c r="M268" s="14">
        <v>0</v>
      </c>
      <c r="N268" s="15">
        <v>40227259.060000002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362372.02</v>
      </c>
      <c r="AG268" s="15">
        <v>0</v>
      </c>
      <c r="AH268" s="15">
        <v>0</v>
      </c>
      <c r="AI268" s="15">
        <v>362372.02</v>
      </c>
      <c r="AJ268" s="15">
        <v>-362372.02</v>
      </c>
      <c r="AK268" s="15">
        <v>39864887.039999999</v>
      </c>
      <c r="AL268" s="16">
        <v>9.0081210718212928E-3</v>
      </c>
      <c r="AM268" s="5">
        <v>0</v>
      </c>
      <c r="AN268" s="6">
        <v>0</v>
      </c>
      <c r="AO268" s="2"/>
    </row>
    <row r="269" spans="1:41" ht="38.25" outlineLevel="5" x14ac:dyDescent="0.25">
      <c r="A269" s="12" t="s">
        <v>289</v>
      </c>
      <c r="B269" s="13" t="s">
        <v>100</v>
      </c>
      <c r="C269" s="13" t="s">
        <v>339</v>
      </c>
      <c r="D269" s="13" t="s">
        <v>290</v>
      </c>
      <c r="E269" s="13" t="s">
        <v>4</v>
      </c>
      <c r="F269" s="13" t="s">
        <v>4</v>
      </c>
      <c r="G269" s="13"/>
      <c r="H269" s="13"/>
      <c r="I269" s="13"/>
      <c r="J269" s="13"/>
      <c r="K269" s="13"/>
      <c r="L269" s="13"/>
      <c r="M269" s="14">
        <v>0</v>
      </c>
      <c r="N269" s="15">
        <v>967177.73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967177.73</v>
      </c>
      <c r="AL269" s="16">
        <v>0</v>
      </c>
      <c r="AM269" s="5">
        <v>0</v>
      </c>
      <c r="AN269" s="6">
        <v>0</v>
      </c>
      <c r="AO269" s="2"/>
    </row>
    <row r="270" spans="1:41" ht="38.25" outlineLevel="5" x14ac:dyDescent="0.25">
      <c r="A270" s="12" t="s">
        <v>340</v>
      </c>
      <c r="B270" s="13" t="s">
        <v>100</v>
      </c>
      <c r="C270" s="13" t="s">
        <v>339</v>
      </c>
      <c r="D270" s="13" t="s">
        <v>341</v>
      </c>
      <c r="E270" s="13" t="s">
        <v>4</v>
      </c>
      <c r="F270" s="13" t="s">
        <v>4</v>
      </c>
      <c r="G270" s="13"/>
      <c r="H270" s="13"/>
      <c r="I270" s="13"/>
      <c r="J270" s="13"/>
      <c r="K270" s="13"/>
      <c r="L270" s="13"/>
      <c r="M270" s="14">
        <v>0</v>
      </c>
      <c r="N270" s="15">
        <v>23300000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362372.02</v>
      </c>
      <c r="AG270" s="15">
        <v>0</v>
      </c>
      <c r="AH270" s="15">
        <v>0</v>
      </c>
      <c r="AI270" s="15">
        <v>362372.02</v>
      </c>
      <c r="AJ270" s="15">
        <v>-362372.02</v>
      </c>
      <c r="AK270" s="15">
        <v>22937627.98</v>
      </c>
      <c r="AL270" s="16">
        <v>1.5552447210300429E-2</v>
      </c>
      <c r="AM270" s="5">
        <v>0</v>
      </c>
      <c r="AN270" s="6">
        <v>0</v>
      </c>
      <c r="AO270" s="2"/>
    </row>
    <row r="271" spans="1:41" ht="38.25" outlineLevel="5" x14ac:dyDescent="0.25">
      <c r="A271" s="12" t="s">
        <v>342</v>
      </c>
      <c r="B271" s="13" t="s">
        <v>100</v>
      </c>
      <c r="C271" s="13" t="s">
        <v>339</v>
      </c>
      <c r="D271" s="13" t="s">
        <v>343</v>
      </c>
      <c r="E271" s="13" t="s">
        <v>4</v>
      </c>
      <c r="F271" s="13" t="s">
        <v>4</v>
      </c>
      <c r="G271" s="13"/>
      <c r="H271" s="13"/>
      <c r="I271" s="13"/>
      <c r="J271" s="13"/>
      <c r="K271" s="13"/>
      <c r="L271" s="13"/>
      <c r="M271" s="14">
        <v>0</v>
      </c>
      <c r="N271" s="15">
        <v>1000000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1000000</v>
      </c>
      <c r="AL271" s="16">
        <v>0</v>
      </c>
      <c r="AM271" s="5">
        <v>0</v>
      </c>
      <c r="AN271" s="6">
        <v>0</v>
      </c>
      <c r="AO271" s="2"/>
    </row>
    <row r="272" spans="1:41" ht="51" outlineLevel="5" x14ac:dyDescent="0.25">
      <c r="A272" s="12" t="s">
        <v>344</v>
      </c>
      <c r="B272" s="13" t="s">
        <v>100</v>
      </c>
      <c r="C272" s="13" t="s">
        <v>339</v>
      </c>
      <c r="D272" s="13" t="s">
        <v>345</v>
      </c>
      <c r="E272" s="13" t="s">
        <v>4</v>
      </c>
      <c r="F272" s="13" t="s">
        <v>4</v>
      </c>
      <c r="G272" s="13"/>
      <c r="H272" s="13"/>
      <c r="I272" s="13"/>
      <c r="J272" s="13"/>
      <c r="K272" s="13"/>
      <c r="L272" s="13"/>
      <c r="M272" s="14">
        <v>0</v>
      </c>
      <c r="N272" s="15">
        <v>4389367.03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4389367.03</v>
      </c>
      <c r="AL272" s="16">
        <v>0</v>
      </c>
      <c r="AM272" s="5">
        <v>0</v>
      </c>
      <c r="AN272" s="6">
        <v>0</v>
      </c>
      <c r="AO272" s="2"/>
    </row>
    <row r="273" spans="1:41" ht="63.75" outlineLevel="5" x14ac:dyDescent="0.25">
      <c r="A273" s="12" t="s">
        <v>346</v>
      </c>
      <c r="B273" s="13" t="s">
        <v>100</v>
      </c>
      <c r="C273" s="13" t="s">
        <v>339</v>
      </c>
      <c r="D273" s="13" t="s">
        <v>347</v>
      </c>
      <c r="E273" s="13" t="s">
        <v>4</v>
      </c>
      <c r="F273" s="13" t="s">
        <v>4</v>
      </c>
      <c r="G273" s="13"/>
      <c r="H273" s="13"/>
      <c r="I273" s="13"/>
      <c r="J273" s="13"/>
      <c r="K273" s="13"/>
      <c r="L273" s="13"/>
      <c r="M273" s="14">
        <v>0</v>
      </c>
      <c r="N273" s="15">
        <v>150000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150000</v>
      </c>
      <c r="AL273" s="16">
        <v>0</v>
      </c>
      <c r="AM273" s="5">
        <v>0</v>
      </c>
      <c r="AN273" s="6">
        <v>0</v>
      </c>
      <c r="AO273" s="2"/>
    </row>
    <row r="274" spans="1:41" ht="38.25" outlineLevel="5" x14ac:dyDescent="0.25">
      <c r="A274" s="12" t="s">
        <v>348</v>
      </c>
      <c r="B274" s="13" t="s">
        <v>100</v>
      </c>
      <c r="C274" s="13" t="s">
        <v>339</v>
      </c>
      <c r="D274" s="13" t="s">
        <v>349</v>
      </c>
      <c r="E274" s="13" t="s">
        <v>4</v>
      </c>
      <c r="F274" s="13" t="s">
        <v>4</v>
      </c>
      <c r="G274" s="13"/>
      <c r="H274" s="13"/>
      <c r="I274" s="13"/>
      <c r="J274" s="13"/>
      <c r="K274" s="13"/>
      <c r="L274" s="13"/>
      <c r="M274" s="14">
        <v>0</v>
      </c>
      <c r="N274" s="15">
        <v>10420714.300000001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10420714.300000001</v>
      </c>
      <c r="AL274" s="16">
        <v>0</v>
      </c>
      <c r="AM274" s="5">
        <v>0</v>
      </c>
      <c r="AN274" s="6">
        <v>0</v>
      </c>
      <c r="AO274" s="2"/>
    </row>
    <row r="275" spans="1:41" outlineLevel="2" x14ac:dyDescent="0.25">
      <c r="A275" s="12" t="s">
        <v>192</v>
      </c>
      <c r="B275" s="13" t="s">
        <v>4</v>
      </c>
      <c r="C275" s="13" t="s">
        <v>193</v>
      </c>
      <c r="D275" s="13" t="s">
        <v>252</v>
      </c>
      <c r="E275" s="13" t="s">
        <v>4</v>
      </c>
      <c r="F275" s="13" t="s">
        <v>4</v>
      </c>
      <c r="G275" s="13"/>
      <c r="H275" s="13"/>
      <c r="I275" s="13"/>
      <c r="J275" s="13"/>
      <c r="K275" s="13"/>
      <c r="L275" s="13"/>
      <c r="M275" s="14">
        <v>0</v>
      </c>
      <c r="N275" s="15">
        <v>63310000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1425671.59</v>
      </c>
      <c r="AG275" s="15">
        <v>0</v>
      </c>
      <c r="AH275" s="15">
        <v>0</v>
      </c>
      <c r="AI275" s="15">
        <v>1425671.59</v>
      </c>
      <c r="AJ275" s="15">
        <v>-1425671.59</v>
      </c>
      <c r="AK275" s="15">
        <v>61884328.409999996</v>
      </c>
      <c r="AL275" s="16">
        <v>2.2518900489654083E-2</v>
      </c>
      <c r="AM275" s="5">
        <v>0</v>
      </c>
      <c r="AN275" s="6">
        <v>0</v>
      </c>
      <c r="AO275" s="2"/>
    </row>
    <row r="276" spans="1:41" ht="25.5" outlineLevel="3" x14ac:dyDescent="0.25">
      <c r="A276" s="12" t="s">
        <v>99</v>
      </c>
      <c r="B276" s="13" t="s">
        <v>100</v>
      </c>
      <c r="C276" s="13" t="s">
        <v>193</v>
      </c>
      <c r="D276" s="13" t="s">
        <v>252</v>
      </c>
      <c r="E276" s="13" t="s">
        <v>4</v>
      </c>
      <c r="F276" s="13" t="s">
        <v>4</v>
      </c>
      <c r="G276" s="13"/>
      <c r="H276" s="13"/>
      <c r="I276" s="13"/>
      <c r="J276" s="13"/>
      <c r="K276" s="13"/>
      <c r="L276" s="13"/>
      <c r="M276" s="14">
        <v>0</v>
      </c>
      <c r="N276" s="15">
        <v>63310000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1425671.59</v>
      </c>
      <c r="AG276" s="15">
        <v>0</v>
      </c>
      <c r="AH276" s="15">
        <v>0</v>
      </c>
      <c r="AI276" s="15">
        <v>1425671.59</v>
      </c>
      <c r="AJ276" s="15">
        <v>-1425671.59</v>
      </c>
      <c r="AK276" s="15">
        <v>61884328.409999996</v>
      </c>
      <c r="AL276" s="16">
        <v>2.2518900489654083E-2</v>
      </c>
      <c r="AM276" s="5">
        <v>0</v>
      </c>
      <c r="AN276" s="6">
        <v>0</v>
      </c>
      <c r="AO276" s="2"/>
    </row>
    <row r="277" spans="1:41" ht="25.5" outlineLevel="4" x14ac:dyDescent="0.25">
      <c r="A277" s="12" t="s">
        <v>255</v>
      </c>
      <c r="B277" s="13" t="s">
        <v>100</v>
      </c>
      <c r="C277" s="13" t="s">
        <v>193</v>
      </c>
      <c r="D277" s="13" t="s">
        <v>256</v>
      </c>
      <c r="E277" s="13" t="s">
        <v>4</v>
      </c>
      <c r="F277" s="13" t="s">
        <v>4</v>
      </c>
      <c r="G277" s="13"/>
      <c r="H277" s="13"/>
      <c r="I277" s="13"/>
      <c r="J277" s="13"/>
      <c r="K277" s="13"/>
      <c r="L277" s="13"/>
      <c r="M277" s="14">
        <v>0</v>
      </c>
      <c r="N277" s="15">
        <v>63310000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1425671.59</v>
      </c>
      <c r="AG277" s="15">
        <v>0</v>
      </c>
      <c r="AH277" s="15">
        <v>0</v>
      </c>
      <c r="AI277" s="15">
        <v>1425671.59</v>
      </c>
      <c r="AJ277" s="15">
        <v>-1425671.59</v>
      </c>
      <c r="AK277" s="15">
        <v>61884328.409999996</v>
      </c>
      <c r="AL277" s="16">
        <v>2.2518900489654083E-2</v>
      </c>
      <c r="AM277" s="5">
        <v>0</v>
      </c>
      <c r="AN277" s="6">
        <v>0</v>
      </c>
      <c r="AO277" s="2"/>
    </row>
    <row r="278" spans="1:41" ht="38.25" outlineLevel="5" x14ac:dyDescent="0.25">
      <c r="A278" s="12" t="s">
        <v>350</v>
      </c>
      <c r="B278" s="13" t="s">
        <v>100</v>
      </c>
      <c r="C278" s="13" t="s">
        <v>193</v>
      </c>
      <c r="D278" s="13" t="s">
        <v>351</v>
      </c>
      <c r="E278" s="13" t="s">
        <v>4</v>
      </c>
      <c r="F278" s="13" t="s">
        <v>4</v>
      </c>
      <c r="G278" s="13"/>
      <c r="H278" s="13"/>
      <c r="I278" s="13"/>
      <c r="J278" s="13"/>
      <c r="K278" s="13"/>
      <c r="L278" s="13"/>
      <c r="M278" s="14">
        <v>0</v>
      </c>
      <c r="N278" s="15">
        <v>2060000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2060000</v>
      </c>
      <c r="AL278" s="16">
        <v>0</v>
      </c>
      <c r="AM278" s="5">
        <v>0</v>
      </c>
      <c r="AN278" s="6">
        <v>0</v>
      </c>
      <c r="AO278" s="2"/>
    </row>
    <row r="279" spans="1:41" ht="38.25" outlineLevel="5" x14ac:dyDescent="0.25">
      <c r="A279" s="12" t="s">
        <v>352</v>
      </c>
      <c r="B279" s="13" t="s">
        <v>100</v>
      </c>
      <c r="C279" s="13" t="s">
        <v>193</v>
      </c>
      <c r="D279" s="13" t="s">
        <v>353</v>
      </c>
      <c r="E279" s="13" t="s">
        <v>4</v>
      </c>
      <c r="F279" s="13" t="s">
        <v>4</v>
      </c>
      <c r="G279" s="13"/>
      <c r="H279" s="13"/>
      <c r="I279" s="13"/>
      <c r="J279" s="13"/>
      <c r="K279" s="13"/>
      <c r="L279" s="13"/>
      <c r="M279" s="14">
        <v>0</v>
      </c>
      <c r="N279" s="15">
        <v>2550000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2550000</v>
      </c>
      <c r="AL279" s="16">
        <v>0</v>
      </c>
      <c r="AM279" s="5">
        <v>0</v>
      </c>
      <c r="AN279" s="6">
        <v>0</v>
      </c>
      <c r="AO279" s="2"/>
    </row>
    <row r="280" spans="1:41" outlineLevel="5" x14ac:dyDescent="0.25">
      <c r="A280" s="12" t="s">
        <v>354</v>
      </c>
      <c r="B280" s="13" t="s">
        <v>100</v>
      </c>
      <c r="C280" s="13" t="s">
        <v>193</v>
      </c>
      <c r="D280" s="13" t="s">
        <v>355</v>
      </c>
      <c r="E280" s="13" t="s">
        <v>4</v>
      </c>
      <c r="F280" s="13" t="s">
        <v>4</v>
      </c>
      <c r="G280" s="13"/>
      <c r="H280" s="13"/>
      <c r="I280" s="13"/>
      <c r="J280" s="13"/>
      <c r="K280" s="13"/>
      <c r="L280" s="13"/>
      <c r="M280" s="14">
        <v>0</v>
      </c>
      <c r="N280" s="15">
        <v>16500000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1270101.5900000001</v>
      </c>
      <c r="AG280" s="15">
        <v>0</v>
      </c>
      <c r="AH280" s="15">
        <v>0</v>
      </c>
      <c r="AI280" s="15">
        <v>1270101.5900000001</v>
      </c>
      <c r="AJ280" s="15">
        <v>-1270101.5900000001</v>
      </c>
      <c r="AK280" s="15">
        <v>15229898.41</v>
      </c>
      <c r="AL280" s="16">
        <v>7.6975853939393934E-2</v>
      </c>
      <c r="AM280" s="5">
        <v>0</v>
      </c>
      <c r="AN280" s="6">
        <v>0</v>
      </c>
      <c r="AO280" s="2"/>
    </row>
    <row r="281" spans="1:41" outlineLevel="5" x14ac:dyDescent="0.25">
      <c r="A281" s="12" t="s">
        <v>356</v>
      </c>
      <c r="B281" s="13" t="s">
        <v>100</v>
      </c>
      <c r="C281" s="13" t="s">
        <v>193</v>
      </c>
      <c r="D281" s="13" t="s">
        <v>357</v>
      </c>
      <c r="E281" s="13" t="s">
        <v>4</v>
      </c>
      <c r="F281" s="13" t="s">
        <v>4</v>
      </c>
      <c r="G281" s="13"/>
      <c r="H281" s="13"/>
      <c r="I281" s="13"/>
      <c r="J281" s="13"/>
      <c r="K281" s="13"/>
      <c r="L281" s="13"/>
      <c r="M281" s="14">
        <v>0</v>
      </c>
      <c r="N281" s="15">
        <v>3500000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3500000</v>
      </c>
      <c r="AL281" s="16">
        <v>0</v>
      </c>
      <c r="AM281" s="5">
        <v>0</v>
      </c>
      <c r="AN281" s="6">
        <v>0</v>
      </c>
      <c r="AO281" s="2"/>
    </row>
    <row r="282" spans="1:41" outlineLevel="5" x14ac:dyDescent="0.25">
      <c r="A282" s="12" t="s">
        <v>358</v>
      </c>
      <c r="B282" s="13" t="s">
        <v>100</v>
      </c>
      <c r="C282" s="13" t="s">
        <v>193</v>
      </c>
      <c r="D282" s="13" t="s">
        <v>359</v>
      </c>
      <c r="E282" s="13" t="s">
        <v>4</v>
      </c>
      <c r="F282" s="13" t="s">
        <v>4</v>
      </c>
      <c r="G282" s="13"/>
      <c r="H282" s="13"/>
      <c r="I282" s="13"/>
      <c r="J282" s="13"/>
      <c r="K282" s="13"/>
      <c r="L282" s="13"/>
      <c r="M282" s="14">
        <v>0</v>
      </c>
      <c r="N282" s="15">
        <v>38700000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155570</v>
      </c>
      <c r="AG282" s="15">
        <v>0</v>
      </c>
      <c r="AH282" s="15">
        <v>0</v>
      </c>
      <c r="AI282" s="15">
        <v>155570</v>
      </c>
      <c r="AJ282" s="15">
        <v>-155570</v>
      </c>
      <c r="AK282" s="15">
        <v>38544430</v>
      </c>
      <c r="AL282" s="16">
        <v>4.0198966408268736E-3</v>
      </c>
      <c r="AM282" s="5">
        <v>0</v>
      </c>
      <c r="AN282" s="6">
        <v>0</v>
      </c>
      <c r="AO282" s="2"/>
    </row>
    <row r="283" spans="1:41" outlineLevel="1" x14ac:dyDescent="0.25">
      <c r="A283" s="12" t="s">
        <v>7</v>
      </c>
      <c r="B283" s="13" t="s">
        <v>4</v>
      </c>
      <c r="C283" s="13" t="s">
        <v>8</v>
      </c>
      <c r="D283" s="13" t="s">
        <v>252</v>
      </c>
      <c r="E283" s="13" t="s">
        <v>4</v>
      </c>
      <c r="F283" s="13" t="s">
        <v>4</v>
      </c>
      <c r="G283" s="13"/>
      <c r="H283" s="13"/>
      <c r="I283" s="13"/>
      <c r="J283" s="13"/>
      <c r="K283" s="13"/>
      <c r="L283" s="13"/>
      <c r="M283" s="14">
        <v>0</v>
      </c>
      <c r="N283" s="15">
        <v>3043375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458596</v>
      </c>
      <c r="AG283" s="15">
        <v>0</v>
      </c>
      <c r="AH283" s="15">
        <v>0</v>
      </c>
      <c r="AI283" s="15">
        <v>458596</v>
      </c>
      <c r="AJ283" s="15">
        <v>-458596</v>
      </c>
      <c r="AK283" s="15">
        <v>2584779</v>
      </c>
      <c r="AL283" s="16">
        <v>0.1506866554400953</v>
      </c>
      <c r="AM283" s="5">
        <v>0</v>
      </c>
      <c r="AN283" s="6">
        <v>0</v>
      </c>
      <c r="AO283" s="2"/>
    </row>
    <row r="284" spans="1:41" outlineLevel="2" x14ac:dyDescent="0.25">
      <c r="A284" s="12" t="s">
        <v>79</v>
      </c>
      <c r="B284" s="13" t="s">
        <v>4</v>
      </c>
      <c r="C284" s="13" t="s">
        <v>80</v>
      </c>
      <c r="D284" s="13" t="s">
        <v>252</v>
      </c>
      <c r="E284" s="13" t="s">
        <v>4</v>
      </c>
      <c r="F284" s="13" t="s">
        <v>4</v>
      </c>
      <c r="G284" s="13"/>
      <c r="H284" s="13"/>
      <c r="I284" s="13"/>
      <c r="J284" s="13"/>
      <c r="K284" s="13"/>
      <c r="L284" s="13"/>
      <c r="M284" s="14">
        <v>0</v>
      </c>
      <c r="N284" s="15">
        <v>3043375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458596</v>
      </c>
      <c r="AG284" s="15">
        <v>0</v>
      </c>
      <c r="AH284" s="15">
        <v>0</v>
      </c>
      <c r="AI284" s="15">
        <v>458596</v>
      </c>
      <c r="AJ284" s="15">
        <v>-458596</v>
      </c>
      <c r="AK284" s="15">
        <v>2584779</v>
      </c>
      <c r="AL284" s="16">
        <v>0.1506866554400953</v>
      </c>
      <c r="AM284" s="5">
        <v>0</v>
      </c>
      <c r="AN284" s="6">
        <v>0</v>
      </c>
      <c r="AO284" s="2"/>
    </row>
    <row r="285" spans="1:41" ht="25.5" outlineLevel="3" x14ac:dyDescent="0.25">
      <c r="A285" s="12" t="s">
        <v>99</v>
      </c>
      <c r="B285" s="13" t="s">
        <v>100</v>
      </c>
      <c r="C285" s="13" t="s">
        <v>80</v>
      </c>
      <c r="D285" s="13" t="s">
        <v>252</v>
      </c>
      <c r="E285" s="13" t="s">
        <v>4</v>
      </c>
      <c r="F285" s="13" t="s">
        <v>4</v>
      </c>
      <c r="G285" s="13"/>
      <c r="H285" s="13"/>
      <c r="I285" s="13"/>
      <c r="J285" s="13"/>
      <c r="K285" s="13"/>
      <c r="L285" s="13"/>
      <c r="M285" s="14">
        <v>0</v>
      </c>
      <c r="N285" s="15">
        <v>3043375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458596</v>
      </c>
      <c r="AG285" s="15">
        <v>0</v>
      </c>
      <c r="AH285" s="15">
        <v>0</v>
      </c>
      <c r="AI285" s="15">
        <v>458596</v>
      </c>
      <c r="AJ285" s="15">
        <v>-458596</v>
      </c>
      <c r="AK285" s="15">
        <v>2584779</v>
      </c>
      <c r="AL285" s="16">
        <v>0.1506866554400953</v>
      </c>
      <c r="AM285" s="5">
        <v>0</v>
      </c>
      <c r="AN285" s="6">
        <v>0</v>
      </c>
      <c r="AO285" s="2"/>
    </row>
    <row r="286" spans="1:41" ht="25.5" outlineLevel="4" x14ac:dyDescent="0.25">
      <c r="A286" s="12" t="s">
        <v>255</v>
      </c>
      <c r="B286" s="13" t="s">
        <v>100</v>
      </c>
      <c r="C286" s="13" t="s">
        <v>80</v>
      </c>
      <c r="D286" s="13" t="s">
        <v>256</v>
      </c>
      <c r="E286" s="13" t="s">
        <v>4</v>
      </c>
      <c r="F286" s="13" t="s">
        <v>4</v>
      </c>
      <c r="G286" s="13"/>
      <c r="H286" s="13"/>
      <c r="I286" s="13"/>
      <c r="J286" s="13"/>
      <c r="K286" s="13"/>
      <c r="L286" s="13"/>
      <c r="M286" s="14">
        <v>0</v>
      </c>
      <c r="N286" s="15">
        <v>3043375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458596</v>
      </c>
      <c r="AG286" s="15">
        <v>0</v>
      </c>
      <c r="AH286" s="15">
        <v>0</v>
      </c>
      <c r="AI286" s="15">
        <v>458596</v>
      </c>
      <c r="AJ286" s="15">
        <v>-458596</v>
      </c>
      <c r="AK286" s="15">
        <v>2584779</v>
      </c>
      <c r="AL286" s="16">
        <v>0.1506866554400953</v>
      </c>
      <c r="AM286" s="5">
        <v>0</v>
      </c>
      <c r="AN286" s="6">
        <v>0</v>
      </c>
      <c r="AO286" s="2"/>
    </row>
    <row r="287" spans="1:41" ht="51" outlineLevel="5" x14ac:dyDescent="0.25">
      <c r="A287" s="12" t="s">
        <v>360</v>
      </c>
      <c r="B287" s="13" t="s">
        <v>100</v>
      </c>
      <c r="C287" s="13" t="s">
        <v>80</v>
      </c>
      <c r="D287" s="13" t="s">
        <v>361</v>
      </c>
      <c r="E287" s="13" t="s">
        <v>4</v>
      </c>
      <c r="F287" s="13" t="s">
        <v>4</v>
      </c>
      <c r="G287" s="13"/>
      <c r="H287" s="13"/>
      <c r="I287" s="13"/>
      <c r="J287" s="13"/>
      <c r="K287" s="13"/>
      <c r="L287" s="13"/>
      <c r="M287" s="14">
        <v>0</v>
      </c>
      <c r="N287" s="15">
        <v>3043375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458596</v>
      </c>
      <c r="AG287" s="15">
        <v>0</v>
      </c>
      <c r="AH287" s="15">
        <v>0</v>
      </c>
      <c r="AI287" s="15">
        <v>458596</v>
      </c>
      <c r="AJ287" s="15">
        <v>-458596</v>
      </c>
      <c r="AK287" s="15">
        <v>2584779</v>
      </c>
      <c r="AL287" s="16">
        <v>0.1506866554400953</v>
      </c>
      <c r="AM287" s="5">
        <v>0</v>
      </c>
      <c r="AN287" s="6">
        <v>0</v>
      </c>
      <c r="AO287" s="2"/>
    </row>
    <row r="288" spans="1:41" outlineLevel="1" x14ac:dyDescent="0.25">
      <c r="A288" s="12" t="s">
        <v>91</v>
      </c>
      <c r="B288" s="13" t="s">
        <v>4</v>
      </c>
      <c r="C288" s="13" t="s">
        <v>92</v>
      </c>
      <c r="D288" s="13" t="s">
        <v>252</v>
      </c>
      <c r="E288" s="13" t="s">
        <v>4</v>
      </c>
      <c r="F288" s="13" t="s">
        <v>4</v>
      </c>
      <c r="G288" s="13"/>
      <c r="H288" s="13"/>
      <c r="I288" s="13"/>
      <c r="J288" s="13"/>
      <c r="K288" s="13"/>
      <c r="L288" s="13"/>
      <c r="M288" s="14">
        <v>0</v>
      </c>
      <c r="N288" s="15">
        <v>37344537.799999997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5035780.41</v>
      </c>
      <c r="AG288" s="15">
        <v>0</v>
      </c>
      <c r="AH288" s="15">
        <v>0</v>
      </c>
      <c r="AI288" s="15">
        <v>5035780.41</v>
      </c>
      <c r="AJ288" s="15">
        <v>-5035780.41</v>
      </c>
      <c r="AK288" s="15">
        <v>32308757.390000001</v>
      </c>
      <c r="AL288" s="16">
        <v>0.13484650518288113</v>
      </c>
      <c r="AM288" s="5">
        <v>0</v>
      </c>
      <c r="AN288" s="6">
        <v>0</v>
      </c>
      <c r="AO288" s="2"/>
    </row>
    <row r="289" spans="1:41" outlineLevel="2" x14ac:dyDescent="0.25">
      <c r="A289" s="12" t="s">
        <v>362</v>
      </c>
      <c r="B289" s="13" t="s">
        <v>4</v>
      </c>
      <c r="C289" s="13" t="s">
        <v>363</v>
      </c>
      <c r="D289" s="13" t="s">
        <v>252</v>
      </c>
      <c r="E289" s="13" t="s">
        <v>4</v>
      </c>
      <c r="F289" s="13" t="s">
        <v>4</v>
      </c>
      <c r="G289" s="13"/>
      <c r="H289" s="13"/>
      <c r="I289" s="13"/>
      <c r="J289" s="13"/>
      <c r="K289" s="13"/>
      <c r="L289" s="13"/>
      <c r="M289" s="14">
        <v>0</v>
      </c>
      <c r="N289" s="15">
        <v>4000000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602437.94999999995</v>
      </c>
      <c r="AG289" s="15">
        <v>0</v>
      </c>
      <c r="AH289" s="15">
        <v>0</v>
      </c>
      <c r="AI289" s="15">
        <v>602437.94999999995</v>
      </c>
      <c r="AJ289" s="15">
        <v>-602437.94999999995</v>
      </c>
      <c r="AK289" s="15">
        <v>3397562.05</v>
      </c>
      <c r="AL289" s="16">
        <v>0.1506094875</v>
      </c>
      <c r="AM289" s="5">
        <v>0</v>
      </c>
      <c r="AN289" s="6">
        <v>0</v>
      </c>
      <c r="AO289" s="2"/>
    </row>
    <row r="290" spans="1:41" ht="25.5" outlineLevel="3" x14ac:dyDescent="0.25">
      <c r="A290" s="12" t="s">
        <v>99</v>
      </c>
      <c r="B290" s="13" t="s">
        <v>100</v>
      </c>
      <c r="C290" s="13" t="s">
        <v>363</v>
      </c>
      <c r="D290" s="13" t="s">
        <v>252</v>
      </c>
      <c r="E290" s="13" t="s">
        <v>4</v>
      </c>
      <c r="F290" s="13" t="s">
        <v>4</v>
      </c>
      <c r="G290" s="13"/>
      <c r="H290" s="13"/>
      <c r="I290" s="13"/>
      <c r="J290" s="13"/>
      <c r="K290" s="13"/>
      <c r="L290" s="13"/>
      <c r="M290" s="14">
        <v>0</v>
      </c>
      <c r="N290" s="15">
        <v>4000000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602437.94999999995</v>
      </c>
      <c r="AG290" s="15">
        <v>0</v>
      </c>
      <c r="AH290" s="15">
        <v>0</v>
      </c>
      <c r="AI290" s="15">
        <v>602437.94999999995</v>
      </c>
      <c r="AJ290" s="15">
        <v>-602437.94999999995</v>
      </c>
      <c r="AK290" s="15">
        <v>3397562.05</v>
      </c>
      <c r="AL290" s="16">
        <v>0.1506094875</v>
      </c>
      <c r="AM290" s="5">
        <v>0</v>
      </c>
      <c r="AN290" s="6">
        <v>0</v>
      </c>
      <c r="AO290" s="2"/>
    </row>
    <row r="291" spans="1:41" ht="25.5" outlineLevel="4" x14ac:dyDescent="0.25">
      <c r="A291" s="12" t="s">
        <v>255</v>
      </c>
      <c r="B291" s="13" t="s">
        <v>100</v>
      </c>
      <c r="C291" s="13" t="s">
        <v>363</v>
      </c>
      <c r="D291" s="13" t="s">
        <v>256</v>
      </c>
      <c r="E291" s="13" t="s">
        <v>4</v>
      </c>
      <c r="F291" s="13" t="s">
        <v>4</v>
      </c>
      <c r="G291" s="13"/>
      <c r="H291" s="13"/>
      <c r="I291" s="13"/>
      <c r="J291" s="13"/>
      <c r="K291" s="13"/>
      <c r="L291" s="13"/>
      <c r="M291" s="14">
        <v>0</v>
      </c>
      <c r="N291" s="15">
        <v>4000000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602437.94999999995</v>
      </c>
      <c r="AG291" s="15">
        <v>0</v>
      </c>
      <c r="AH291" s="15">
        <v>0</v>
      </c>
      <c r="AI291" s="15">
        <v>602437.94999999995</v>
      </c>
      <c r="AJ291" s="15">
        <v>-602437.94999999995</v>
      </c>
      <c r="AK291" s="15">
        <v>3397562.05</v>
      </c>
      <c r="AL291" s="16">
        <v>0.1506094875</v>
      </c>
      <c r="AM291" s="5">
        <v>0</v>
      </c>
      <c r="AN291" s="6">
        <v>0</v>
      </c>
      <c r="AO291" s="2"/>
    </row>
    <row r="292" spans="1:41" ht="25.5" outlineLevel="5" x14ac:dyDescent="0.25">
      <c r="A292" s="12" t="s">
        <v>364</v>
      </c>
      <c r="B292" s="13" t="s">
        <v>100</v>
      </c>
      <c r="C292" s="13" t="s">
        <v>363</v>
      </c>
      <c r="D292" s="13" t="s">
        <v>365</v>
      </c>
      <c r="E292" s="13" t="s">
        <v>4</v>
      </c>
      <c r="F292" s="13" t="s">
        <v>4</v>
      </c>
      <c r="G292" s="13"/>
      <c r="H292" s="13"/>
      <c r="I292" s="13"/>
      <c r="J292" s="13"/>
      <c r="K292" s="13"/>
      <c r="L292" s="13"/>
      <c r="M292" s="14">
        <v>0</v>
      </c>
      <c r="N292" s="15">
        <v>4000000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602437.94999999995</v>
      </c>
      <c r="AG292" s="15">
        <v>0</v>
      </c>
      <c r="AH292" s="15">
        <v>0</v>
      </c>
      <c r="AI292" s="15">
        <v>602437.94999999995</v>
      </c>
      <c r="AJ292" s="15">
        <v>-602437.94999999995</v>
      </c>
      <c r="AK292" s="15">
        <v>3397562.05</v>
      </c>
      <c r="AL292" s="16">
        <v>0.1506094875</v>
      </c>
      <c r="AM292" s="5">
        <v>0</v>
      </c>
      <c r="AN292" s="6">
        <v>0</v>
      </c>
      <c r="AO292" s="2"/>
    </row>
    <row r="293" spans="1:41" outlineLevel="2" x14ac:dyDescent="0.25">
      <c r="A293" s="12" t="s">
        <v>93</v>
      </c>
      <c r="B293" s="13" t="s">
        <v>4</v>
      </c>
      <c r="C293" s="13" t="s">
        <v>94</v>
      </c>
      <c r="D293" s="13" t="s">
        <v>252</v>
      </c>
      <c r="E293" s="13" t="s">
        <v>4</v>
      </c>
      <c r="F293" s="13" t="s">
        <v>4</v>
      </c>
      <c r="G293" s="13"/>
      <c r="H293" s="13"/>
      <c r="I293" s="13"/>
      <c r="J293" s="13"/>
      <c r="K293" s="13"/>
      <c r="L293" s="13"/>
      <c r="M293" s="14">
        <v>0</v>
      </c>
      <c r="N293" s="15">
        <v>800000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500000</v>
      </c>
      <c r="AG293" s="15">
        <v>0</v>
      </c>
      <c r="AH293" s="15">
        <v>0</v>
      </c>
      <c r="AI293" s="15">
        <v>500000</v>
      </c>
      <c r="AJ293" s="15">
        <v>-500000</v>
      </c>
      <c r="AK293" s="15">
        <v>300000</v>
      </c>
      <c r="AL293" s="16">
        <v>0.625</v>
      </c>
      <c r="AM293" s="5">
        <v>0</v>
      </c>
      <c r="AN293" s="6">
        <v>0</v>
      </c>
      <c r="AO293" s="2"/>
    </row>
    <row r="294" spans="1:41" ht="25.5" outlineLevel="3" x14ac:dyDescent="0.25">
      <c r="A294" s="12" t="s">
        <v>99</v>
      </c>
      <c r="B294" s="13" t="s">
        <v>100</v>
      </c>
      <c r="C294" s="13" t="s">
        <v>94</v>
      </c>
      <c r="D294" s="13" t="s">
        <v>252</v>
      </c>
      <c r="E294" s="13" t="s">
        <v>4</v>
      </c>
      <c r="F294" s="13" t="s">
        <v>4</v>
      </c>
      <c r="G294" s="13"/>
      <c r="H294" s="13"/>
      <c r="I294" s="13"/>
      <c r="J294" s="13"/>
      <c r="K294" s="13"/>
      <c r="L294" s="13"/>
      <c r="M294" s="14">
        <v>0</v>
      </c>
      <c r="N294" s="15">
        <v>800000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500000</v>
      </c>
      <c r="AG294" s="15">
        <v>0</v>
      </c>
      <c r="AH294" s="15">
        <v>0</v>
      </c>
      <c r="AI294" s="15">
        <v>500000</v>
      </c>
      <c r="AJ294" s="15">
        <v>-500000</v>
      </c>
      <c r="AK294" s="15">
        <v>300000</v>
      </c>
      <c r="AL294" s="16">
        <v>0.625</v>
      </c>
      <c r="AM294" s="5">
        <v>0</v>
      </c>
      <c r="AN294" s="6">
        <v>0</v>
      </c>
      <c r="AO294" s="2"/>
    </row>
    <row r="295" spans="1:41" ht="25.5" outlineLevel="4" x14ac:dyDescent="0.25">
      <c r="A295" s="12" t="s">
        <v>255</v>
      </c>
      <c r="B295" s="13" t="s">
        <v>100</v>
      </c>
      <c r="C295" s="13" t="s">
        <v>94</v>
      </c>
      <c r="D295" s="13" t="s">
        <v>256</v>
      </c>
      <c r="E295" s="13" t="s">
        <v>4</v>
      </c>
      <c r="F295" s="13" t="s">
        <v>4</v>
      </c>
      <c r="G295" s="13"/>
      <c r="H295" s="13"/>
      <c r="I295" s="13"/>
      <c r="J295" s="13"/>
      <c r="K295" s="13"/>
      <c r="L295" s="13"/>
      <c r="M295" s="14">
        <v>0</v>
      </c>
      <c r="N295" s="15">
        <v>800000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500000</v>
      </c>
      <c r="AG295" s="15">
        <v>0</v>
      </c>
      <c r="AH295" s="15">
        <v>0</v>
      </c>
      <c r="AI295" s="15">
        <v>500000</v>
      </c>
      <c r="AJ295" s="15">
        <v>-500000</v>
      </c>
      <c r="AK295" s="15">
        <v>300000</v>
      </c>
      <c r="AL295" s="16">
        <v>0.625</v>
      </c>
      <c r="AM295" s="5">
        <v>0</v>
      </c>
      <c r="AN295" s="6">
        <v>0</v>
      </c>
      <c r="AO295" s="2"/>
    </row>
    <row r="296" spans="1:41" ht="25.5" outlineLevel="5" x14ac:dyDescent="0.25">
      <c r="A296" s="12" t="s">
        <v>287</v>
      </c>
      <c r="B296" s="13" t="s">
        <v>100</v>
      </c>
      <c r="C296" s="13" t="s">
        <v>94</v>
      </c>
      <c r="D296" s="13" t="s">
        <v>288</v>
      </c>
      <c r="E296" s="13" t="s">
        <v>4</v>
      </c>
      <c r="F296" s="13" t="s">
        <v>4</v>
      </c>
      <c r="G296" s="13"/>
      <c r="H296" s="13"/>
      <c r="I296" s="13"/>
      <c r="J296" s="13"/>
      <c r="K296" s="13"/>
      <c r="L296" s="13"/>
      <c r="M296" s="14">
        <v>0</v>
      </c>
      <c r="N296" s="15">
        <v>800000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500000</v>
      </c>
      <c r="AG296" s="15">
        <v>0</v>
      </c>
      <c r="AH296" s="15">
        <v>0</v>
      </c>
      <c r="AI296" s="15">
        <v>500000</v>
      </c>
      <c r="AJ296" s="15">
        <v>-500000</v>
      </c>
      <c r="AK296" s="15">
        <v>300000</v>
      </c>
      <c r="AL296" s="16">
        <v>0.625</v>
      </c>
      <c r="AM296" s="5">
        <v>0</v>
      </c>
      <c r="AN296" s="6">
        <v>0</v>
      </c>
      <c r="AO296" s="2"/>
    </row>
    <row r="297" spans="1:41" outlineLevel="2" x14ac:dyDescent="0.25">
      <c r="A297" s="12" t="s">
        <v>101</v>
      </c>
      <c r="B297" s="13" t="s">
        <v>4</v>
      </c>
      <c r="C297" s="13" t="s">
        <v>102</v>
      </c>
      <c r="D297" s="13" t="s">
        <v>252</v>
      </c>
      <c r="E297" s="13" t="s">
        <v>4</v>
      </c>
      <c r="F297" s="13" t="s">
        <v>4</v>
      </c>
      <c r="G297" s="13"/>
      <c r="H297" s="13"/>
      <c r="I297" s="13"/>
      <c r="J297" s="13"/>
      <c r="K297" s="13"/>
      <c r="L297" s="13"/>
      <c r="M297" s="14">
        <v>0</v>
      </c>
      <c r="N297" s="15">
        <v>32544537.800000001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3933342.46</v>
      </c>
      <c r="AG297" s="15">
        <v>0</v>
      </c>
      <c r="AH297" s="15">
        <v>0</v>
      </c>
      <c r="AI297" s="15">
        <v>3933342.46</v>
      </c>
      <c r="AJ297" s="15">
        <v>-3933342.46</v>
      </c>
      <c r="AK297" s="15">
        <v>28611195.34</v>
      </c>
      <c r="AL297" s="16">
        <v>0.12086029564076341</v>
      </c>
      <c r="AM297" s="5">
        <v>0</v>
      </c>
      <c r="AN297" s="6">
        <v>0</v>
      </c>
      <c r="AO297" s="2"/>
    </row>
    <row r="298" spans="1:41" ht="25.5" outlineLevel="3" x14ac:dyDescent="0.25">
      <c r="A298" s="12" t="s">
        <v>99</v>
      </c>
      <c r="B298" s="13" t="s">
        <v>100</v>
      </c>
      <c r="C298" s="13" t="s">
        <v>102</v>
      </c>
      <c r="D298" s="13" t="s">
        <v>252</v>
      </c>
      <c r="E298" s="13" t="s">
        <v>4</v>
      </c>
      <c r="F298" s="13" t="s">
        <v>4</v>
      </c>
      <c r="G298" s="13"/>
      <c r="H298" s="13"/>
      <c r="I298" s="13"/>
      <c r="J298" s="13"/>
      <c r="K298" s="13"/>
      <c r="L298" s="13"/>
      <c r="M298" s="14">
        <v>0</v>
      </c>
      <c r="N298" s="15">
        <v>32544537.800000001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3933342.46</v>
      </c>
      <c r="AG298" s="15">
        <v>0</v>
      </c>
      <c r="AH298" s="15">
        <v>0</v>
      </c>
      <c r="AI298" s="15">
        <v>3933342.46</v>
      </c>
      <c r="AJ298" s="15">
        <v>-3933342.46</v>
      </c>
      <c r="AK298" s="15">
        <v>28611195.34</v>
      </c>
      <c r="AL298" s="16">
        <v>0.12086029564076341</v>
      </c>
      <c r="AM298" s="5">
        <v>0</v>
      </c>
      <c r="AN298" s="6">
        <v>0</v>
      </c>
      <c r="AO298" s="2"/>
    </row>
    <row r="299" spans="1:41" ht="25.5" outlineLevel="4" x14ac:dyDescent="0.25">
      <c r="A299" s="12" t="s">
        <v>255</v>
      </c>
      <c r="B299" s="13" t="s">
        <v>100</v>
      </c>
      <c r="C299" s="13" t="s">
        <v>102</v>
      </c>
      <c r="D299" s="13" t="s">
        <v>256</v>
      </c>
      <c r="E299" s="13" t="s">
        <v>4</v>
      </c>
      <c r="F299" s="13" t="s">
        <v>4</v>
      </c>
      <c r="G299" s="13"/>
      <c r="H299" s="13"/>
      <c r="I299" s="13"/>
      <c r="J299" s="13"/>
      <c r="K299" s="13"/>
      <c r="L299" s="13"/>
      <c r="M299" s="14">
        <v>0</v>
      </c>
      <c r="N299" s="15">
        <v>32544537.800000001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3933342.46</v>
      </c>
      <c r="AG299" s="15">
        <v>0</v>
      </c>
      <c r="AH299" s="15">
        <v>0</v>
      </c>
      <c r="AI299" s="15">
        <v>3933342.46</v>
      </c>
      <c r="AJ299" s="15">
        <v>-3933342.46</v>
      </c>
      <c r="AK299" s="15">
        <v>28611195.34</v>
      </c>
      <c r="AL299" s="16">
        <v>0.12086029564076341</v>
      </c>
      <c r="AM299" s="5">
        <v>0</v>
      </c>
      <c r="AN299" s="6">
        <v>0</v>
      </c>
      <c r="AO299" s="2"/>
    </row>
    <row r="300" spans="1:41" ht="51" outlineLevel="5" x14ac:dyDescent="0.25">
      <c r="A300" s="12" t="s">
        <v>366</v>
      </c>
      <c r="B300" s="13" t="s">
        <v>100</v>
      </c>
      <c r="C300" s="13" t="s">
        <v>102</v>
      </c>
      <c r="D300" s="13" t="s">
        <v>367</v>
      </c>
      <c r="E300" s="13" t="s">
        <v>4</v>
      </c>
      <c r="F300" s="13" t="s">
        <v>4</v>
      </c>
      <c r="G300" s="13"/>
      <c r="H300" s="13"/>
      <c r="I300" s="13"/>
      <c r="J300" s="13"/>
      <c r="K300" s="13"/>
      <c r="L300" s="13"/>
      <c r="M300" s="14">
        <v>0</v>
      </c>
      <c r="N300" s="15">
        <v>23978203.399999999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3933342.46</v>
      </c>
      <c r="AG300" s="15">
        <v>0</v>
      </c>
      <c r="AH300" s="15">
        <v>0</v>
      </c>
      <c r="AI300" s="15">
        <v>3933342.46</v>
      </c>
      <c r="AJ300" s="15">
        <v>-3933342.46</v>
      </c>
      <c r="AK300" s="15">
        <v>20044860.940000001</v>
      </c>
      <c r="AL300" s="16">
        <v>0.16403824733591174</v>
      </c>
      <c r="AM300" s="5">
        <v>0</v>
      </c>
      <c r="AN300" s="6">
        <v>0</v>
      </c>
      <c r="AO300" s="2"/>
    </row>
    <row r="301" spans="1:41" ht="51" outlineLevel="5" x14ac:dyDescent="0.25">
      <c r="A301" s="12" t="s">
        <v>310</v>
      </c>
      <c r="B301" s="13" t="s">
        <v>100</v>
      </c>
      <c r="C301" s="13" t="s">
        <v>102</v>
      </c>
      <c r="D301" s="13" t="s">
        <v>311</v>
      </c>
      <c r="E301" s="13" t="s">
        <v>4</v>
      </c>
      <c r="F301" s="13" t="s">
        <v>4</v>
      </c>
      <c r="G301" s="13"/>
      <c r="H301" s="13"/>
      <c r="I301" s="13"/>
      <c r="J301" s="13"/>
      <c r="K301" s="13"/>
      <c r="L301" s="13"/>
      <c r="M301" s="14">
        <v>0</v>
      </c>
      <c r="N301" s="15">
        <v>8566334.4000000004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8566334.4000000004</v>
      </c>
      <c r="AL301" s="16">
        <v>0</v>
      </c>
      <c r="AM301" s="5">
        <v>0</v>
      </c>
      <c r="AN301" s="6">
        <v>0</v>
      </c>
      <c r="AO301" s="2"/>
    </row>
    <row r="302" spans="1:41" outlineLevel="1" x14ac:dyDescent="0.25">
      <c r="A302" s="12" t="s">
        <v>142</v>
      </c>
      <c r="B302" s="13" t="s">
        <v>4</v>
      </c>
      <c r="C302" s="13" t="s">
        <v>143</v>
      </c>
      <c r="D302" s="13" t="s">
        <v>252</v>
      </c>
      <c r="E302" s="13" t="s">
        <v>4</v>
      </c>
      <c r="F302" s="13" t="s">
        <v>4</v>
      </c>
      <c r="G302" s="13"/>
      <c r="H302" s="13"/>
      <c r="I302" s="13"/>
      <c r="J302" s="13"/>
      <c r="K302" s="13"/>
      <c r="L302" s="13"/>
      <c r="M302" s="14">
        <v>0</v>
      </c>
      <c r="N302" s="15">
        <v>133371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133371</v>
      </c>
      <c r="AL302" s="16">
        <v>0</v>
      </c>
      <c r="AM302" s="5">
        <v>0</v>
      </c>
      <c r="AN302" s="6">
        <v>0</v>
      </c>
      <c r="AO302" s="2"/>
    </row>
    <row r="303" spans="1:41" outlineLevel="2" x14ac:dyDescent="0.25">
      <c r="A303" s="12" t="s">
        <v>144</v>
      </c>
      <c r="B303" s="13" t="s">
        <v>4</v>
      </c>
      <c r="C303" s="13" t="s">
        <v>145</v>
      </c>
      <c r="D303" s="13" t="s">
        <v>252</v>
      </c>
      <c r="E303" s="13" t="s">
        <v>4</v>
      </c>
      <c r="F303" s="13" t="s">
        <v>4</v>
      </c>
      <c r="G303" s="13"/>
      <c r="H303" s="13"/>
      <c r="I303" s="13"/>
      <c r="J303" s="13"/>
      <c r="K303" s="13"/>
      <c r="L303" s="13"/>
      <c r="M303" s="14">
        <v>0</v>
      </c>
      <c r="N303" s="15">
        <v>133371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133371</v>
      </c>
      <c r="AL303" s="16">
        <v>0</v>
      </c>
      <c r="AM303" s="5">
        <v>0</v>
      </c>
      <c r="AN303" s="6">
        <v>0</v>
      </c>
      <c r="AO303" s="2"/>
    </row>
    <row r="304" spans="1:41" ht="25.5" outlineLevel="3" x14ac:dyDescent="0.25">
      <c r="A304" s="12" t="s">
        <v>99</v>
      </c>
      <c r="B304" s="13" t="s">
        <v>100</v>
      </c>
      <c r="C304" s="13" t="s">
        <v>145</v>
      </c>
      <c r="D304" s="13" t="s">
        <v>252</v>
      </c>
      <c r="E304" s="13" t="s">
        <v>4</v>
      </c>
      <c r="F304" s="13" t="s">
        <v>4</v>
      </c>
      <c r="G304" s="13"/>
      <c r="H304" s="13"/>
      <c r="I304" s="13"/>
      <c r="J304" s="13"/>
      <c r="K304" s="13"/>
      <c r="L304" s="13"/>
      <c r="M304" s="14">
        <v>0</v>
      </c>
      <c r="N304" s="15">
        <v>133371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133371</v>
      </c>
      <c r="AL304" s="16">
        <v>0</v>
      </c>
      <c r="AM304" s="5">
        <v>0</v>
      </c>
      <c r="AN304" s="6">
        <v>0</v>
      </c>
      <c r="AO304" s="2"/>
    </row>
    <row r="305" spans="1:41" ht="25.5" outlineLevel="4" x14ac:dyDescent="0.25">
      <c r="A305" s="12" t="s">
        <v>255</v>
      </c>
      <c r="B305" s="13" t="s">
        <v>100</v>
      </c>
      <c r="C305" s="13" t="s">
        <v>145</v>
      </c>
      <c r="D305" s="13" t="s">
        <v>256</v>
      </c>
      <c r="E305" s="13" t="s">
        <v>4</v>
      </c>
      <c r="F305" s="13" t="s">
        <v>4</v>
      </c>
      <c r="G305" s="13"/>
      <c r="H305" s="13"/>
      <c r="I305" s="13"/>
      <c r="J305" s="13"/>
      <c r="K305" s="13"/>
      <c r="L305" s="13"/>
      <c r="M305" s="14">
        <v>0</v>
      </c>
      <c r="N305" s="15">
        <v>133371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133371</v>
      </c>
      <c r="AL305" s="16">
        <v>0</v>
      </c>
      <c r="AM305" s="5">
        <v>0</v>
      </c>
      <c r="AN305" s="6">
        <v>0</v>
      </c>
      <c r="AO305" s="2"/>
    </row>
    <row r="306" spans="1:41" ht="51" outlineLevel="5" x14ac:dyDescent="0.25">
      <c r="A306" s="12" t="s">
        <v>368</v>
      </c>
      <c r="B306" s="13" t="s">
        <v>100</v>
      </c>
      <c r="C306" s="13" t="s">
        <v>145</v>
      </c>
      <c r="D306" s="13" t="s">
        <v>369</v>
      </c>
      <c r="E306" s="13" t="s">
        <v>4</v>
      </c>
      <c r="F306" s="13" t="s">
        <v>4</v>
      </c>
      <c r="G306" s="13"/>
      <c r="H306" s="13"/>
      <c r="I306" s="13"/>
      <c r="J306" s="13"/>
      <c r="K306" s="13"/>
      <c r="L306" s="13"/>
      <c r="M306" s="14">
        <v>0</v>
      </c>
      <c r="N306" s="15">
        <v>129369.87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129369.87</v>
      </c>
      <c r="AL306" s="16">
        <v>0</v>
      </c>
      <c r="AM306" s="5">
        <v>0</v>
      </c>
      <c r="AN306" s="6">
        <v>0</v>
      </c>
      <c r="AO306" s="2"/>
    </row>
    <row r="307" spans="1:41" ht="51" outlineLevel="5" x14ac:dyDescent="0.25">
      <c r="A307" s="12" t="s">
        <v>370</v>
      </c>
      <c r="B307" s="13" t="s">
        <v>100</v>
      </c>
      <c r="C307" s="13" t="s">
        <v>145</v>
      </c>
      <c r="D307" s="13" t="s">
        <v>371</v>
      </c>
      <c r="E307" s="13" t="s">
        <v>4</v>
      </c>
      <c r="F307" s="13" t="s">
        <v>4</v>
      </c>
      <c r="G307" s="13"/>
      <c r="H307" s="13"/>
      <c r="I307" s="13"/>
      <c r="J307" s="13"/>
      <c r="K307" s="13"/>
      <c r="L307" s="13"/>
      <c r="M307" s="14">
        <v>0</v>
      </c>
      <c r="N307" s="15">
        <v>4001.13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4001.13</v>
      </c>
      <c r="AL307" s="16">
        <v>0</v>
      </c>
      <c r="AM307" s="5">
        <v>0</v>
      </c>
      <c r="AN307" s="6">
        <v>0</v>
      </c>
      <c r="AO307" s="2"/>
    </row>
    <row r="308" spans="1:41" x14ac:dyDescent="0.25">
      <c r="A308" s="112" t="s">
        <v>372</v>
      </c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0">
        <v>0</v>
      </c>
      <c r="N308" s="10">
        <v>1586552662.5699999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192995857.15000001</v>
      </c>
      <c r="AG308" s="10">
        <v>0</v>
      </c>
      <c r="AH308" s="10">
        <v>0</v>
      </c>
      <c r="AI308" s="10">
        <v>192995857.15000001</v>
      </c>
      <c r="AJ308" s="10">
        <v>-192995857.15000001</v>
      </c>
      <c r="AK308" s="10">
        <v>1393556805.4200001</v>
      </c>
      <c r="AL308" s="11">
        <v>0.12164478476079886</v>
      </c>
      <c r="AM308" s="7">
        <v>0</v>
      </c>
      <c r="AN308" s="8">
        <v>0</v>
      </c>
      <c r="AO308" s="2"/>
    </row>
    <row r="309" spans="1:4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 t="s">
        <v>2</v>
      </c>
      <c r="Z309" s="2"/>
      <c r="AA309" s="2"/>
      <c r="AB309" s="2"/>
      <c r="AC309" s="2"/>
      <c r="AD309" s="2"/>
      <c r="AE309" s="2" t="s">
        <v>2</v>
      </c>
      <c r="AF309" s="2"/>
      <c r="AG309" s="2"/>
      <c r="AH309" s="2"/>
      <c r="AI309" s="2" t="s">
        <v>2</v>
      </c>
      <c r="AJ309" s="2"/>
      <c r="AK309" s="2"/>
      <c r="AL309" s="2"/>
      <c r="AM309" s="2"/>
      <c r="AN309" s="2"/>
      <c r="AO309" s="2"/>
    </row>
    <row r="310" spans="1:41" x14ac:dyDescent="0.25">
      <c r="A310" s="114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9"/>
      <c r="AG310" s="9"/>
      <c r="AH310" s="9"/>
      <c r="AI310" s="9"/>
      <c r="AJ310" s="9"/>
      <c r="AK310" s="9"/>
      <c r="AL310" s="9"/>
      <c r="AM310" s="9"/>
      <c r="AN310" s="9"/>
      <c r="AO310" s="2"/>
    </row>
  </sheetData>
  <mergeCells count="41">
    <mergeCell ref="AM3:AM4"/>
    <mergeCell ref="AN3:AN4"/>
    <mergeCell ref="A308:L308"/>
    <mergeCell ref="A310:AE310"/>
    <mergeCell ref="AG3:AG4"/>
    <mergeCell ref="AH3:AH4"/>
    <mergeCell ref="AJ3:AJ4"/>
    <mergeCell ref="AK3:AK4"/>
    <mergeCell ref="AL3:AL4"/>
    <mergeCell ref="AA3:AA4"/>
    <mergeCell ref="AB3:AB4"/>
    <mergeCell ref="AC3:AC4"/>
    <mergeCell ref="AD3:AD4"/>
    <mergeCell ref="AF3:AF4"/>
    <mergeCell ref="U3:U4"/>
    <mergeCell ref="V3:V4"/>
    <mergeCell ref="O3:O4"/>
    <mergeCell ref="W3:W4"/>
    <mergeCell ref="X3:X4"/>
    <mergeCell ref="Z3:Z4"/>
    <mergeCell ref="P3:P4"/>
    <mergeCell ref="Q3:Q4"/>
    <mergeCell ref="R3:R4"/>
    <mergeCell ref="S3:S4"/>
    <mergeCell ref="T3:T4"/>
    <mergeCell ref="A1:AM1"/>
    <mergeCell ref="A2:A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9027779999999996" right="0.59027779999999996" top="0.59027779999999996" bottom="0.59027779999999996" header="0.39374999999999999" footer="0.39374999999999999"/>
  <pageSetup paperSize="9" scale="69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36.85546875" customWidth="1"/>
    <col min="2" max="4" width="18.5703125" customWidth="1"/>
  </cols>
  <sheetData>
    <row r="1" spans="1:4" x14ac:dyDescent="0.25">
      <c r="A1" s="116" t="s">
        <v>381</v>
      </c>
      <c r="B1" s="116"/>
      <c r="C1" s="116"/>
      <c r="D1" s="116"/>
    </row>
    <row r="2" spans="1:4" x14ac:dyDescent="0.25">
      <c r="A2" s="21"/>
      <c r="B2" s="22"/>
      <c r="C2" s="23"/>
      <c r="D2" s="24"/>
    </row>
    <row r="3" spans="1:4" x14ac:dyDescent="0.25">
      <c r="A3" s="117" t="s">
        <v>382</v>
      </c>
      <c r="B3" s="117" t="s">
        <v>383</v>
      </c>
      <c r="C3" s="117" t="s">
        <v>377</v>
      </c>
      <c r="D3" s="117" t="s">
        <v>378</v>
      </c>
    </row>
    <row r="4" spans="1:4" x14ac:dyDescent="0.25">
      <c r="A4" s="118"/>
      <c r="B4" s="118"/>
      <c r="C4" s="118"/>
      <c r="D4" s="118"/>
    </row>
    <row r="5" spans="1:4" x14ac:dyDescent="0.25">
      <c r="A5" s="118"/>
      <c r="B5" s="118"/>
      <c r="C5" s="118"/>
      <c r="D5" s="118"/>
    </row>
    <row r="6" spans="1:4" x14ac:dyDescent="0.25">
      <c r="A6" s="118"/>
      <c r="B6" s="118"/>
      <c r="C6" s="118"/>
      <c r="D6" s="118"/>
    </row>
    <row r="7" spans="1:4" x14ac:dyDescent="0.25">
      <c r="A7" s="119"/>
      <c r="B7" s="119"/>
      <c r="C7" s="119"/>
      <c r="D7" s="119"/>
    </row>
    <row r="8" spans="1:4" x14ac:dyDescent="0.25">
      <c r="A8" s="25">
        <v>1</v>
      </c>
      <c r="B8" s="26">
        <v>2</v>
      </c>
      <c r="C8" s="27" t="s">
        <v>384</v>
      </c>
      <c r="D8" s="27" t="s">
        <v>385</v>
      </c>
    </row>
    <row r="9" spans="1:4" ht="26.25" x14ac:dyDescent="0.25">
      <c r="A9" s="28" t="s">
        <v>386</v>
      </c>
      <c r="B9" s="29" t="s">
        <v>387</v>
      </c>
      <c r="C9" s="30">
        <f>C15</f>
        <v>193477812.17999983</v>
      </c>
      <c r="D9" s="31">
        <f>D15</f>
        <v>-105848312.20999998</v>
      </c>
    </row>
    <row r="10" spans="1:4" x14ac:dyDescent="0.25">
      <c r="A10" s="32" t="s">
        <v>388</v>
      </c>
      <c r="B10" s="33"/>
      <c r="C10" s="34"/>
      <c r="D10" s="35"/>
    </row>
    <row r="11" spans="1:4" ht="26.25" x14ac:dyDescent="0.25">
      <c r="A11" s="36" t="s">
        <v>389</v>
      </c>
      <c r="B11" s="37" t="s">
        <v>387</v>
      </c>
      <c r="C11" s="38">
        <v>0</v>
      </c>
      <c r="D11" s="38">
        <v>0</v>
      </c>
    </row>
    <row r="12" spans="1:4" x14ac:dyDescent="0.25">
      <c r="A12" s="39" t="s">
        <v>390</v>
      </c>
      <c r="B12" s="33"/>
      <c r="C12" s="34"/>
      <c r="D12" s="34"/>
    </row>
    <row r="13" spans="1:4" ht="26.25" x14ac:dyDescent="0.25">
      <c r="A13" s="40" t="s">
        <v>391</v>
      </c>
      <c r="B13" s="41" t="s">
        <v>392</v>
      </c>
      <c r="C13" s="42">
        <v>0</v>
      </c>
      <c r="D13" s="42">
        <v>0</v>
      </c>
    </row>
    <row r="14" spans="1:4" x14ac:dyDescent="0.25">
      <c r="A14" s="39" t="s">
        <v>390</v>
      </c>
      <c r="B14" s="33"/>
      <c r="C14" s="34"/>
      <c r="D14" s="34"/>
    </row>
    <row r="15" spans="1:4" x14ac:dyDescent="0.25">
      <c r="A15" s="43" t="s">
        <v>393</v>
      </c>
      <c r="B15" s="44" t="s">
        <v>392</v>
      </c>
      <c r="C15" s="45">
        <f>C16+C17</f>
        <v>193477812.17999983</v>
      </c>
      <c r="D15" s="45">
        <f>D16+D17</f>
        <v>-105848312.20999998</v>
      </c>
    </row>
    <row r="16" spans="1:4" x14ac:dyDescent="0.25">
      <c r="A16" s="46" t="s">
        <v>394</v>
      </c>
      <c r="B16" s="47" t="s">
        <v>395</v>
      </c>
      <c r="C16" s="48">
        <v>-1393074850.3900001</v>
      </c>
      <c r="D16" s="48">
        <v>-324207775.56999999</v>
      </c>
    </row>
    <row r="17" spans="1:4" x14ac:dyDescent="0.25">
      <c r="A17" s="46" t="s">
        <v>396</v>
      </c>
      <c r="B17" s="47" t="s">
        <v>397</v>
      </c>
      <c r="C17" s="48">
        <v>1586552662.5699999</v>
      </c>
      <c r="D17" s="48">
        <v>218359463.36000001</v>
      </c>
    </row>
  </sheetData>
  <mergeCells count="5">
    <mergeCell ref="A1:D1"/>
    <mergeCell ref="A3:A7"/>
    <mergeCell ref="B3:B7"/>
    <mergeCell ref="C3:C7"/>
    <mergeCell ref="D3:D7"/>
  </mergeCells>
  <pageMargins left="0.7" right="0.7" top="0.75" bottom="0.7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BA53E28-DBFB-4604-A63D-CBC494498C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Козуляк</dc:creator>
  <cp:lastModifiedBy>Татьяна Козуляк</cp:lastModifiedBy>
  <cp:lastPrinted>2023-04-25T23:24:24Z</cp:lastPrinted>
  <dcterms:created xsi:type="dcterms:W3CDTF">2023-04-20T01:40:56Z</dcterms:created>
  <dcterms:modified xsi:type="dcterms:W3CDTF">2023-04-25T23:24:31Z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23.1.1401.13817257</vt:lpwstr>
  </property>
  <property fmtid="{D5CDD505-2E9C-101B-9397-08002B2CF9AE}" pid="6" name="Тип сервера">
    <vt:lpwstr>MSSQL</vt:lpwstr>
  </property>
  <property fmtid="{D5CDD505-2E9C-101B-9397-08002B2CF9AE}" pid="7" name="Сервер">
    <vt:lpwstr>fino-server\latin</vt:lpwstr>
  </property>
  <property fmtid="{D5CDD505-2E9C-101B-9397-08002B2CF9AE}" pid="8" name="База">
    <vt:lpwstr>budget2023rayon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