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ОТКРЫТЫЙ БЮДЖЕТ\Готовые формы\"/>
    </mc:Choice>
  </mc:AlternateContent>
  <xr:revisionPtr revIDLastSave="0" documentId="13_ncr:1_{C71594B6-E419-4076-B95A-1D972B077B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Лист1!$A$7:$K$46</definedName>
    <definedName name="_xlnm.Print_Titles" localSheetId="0">Лист1!$7:$7</definedName>
    <definedName name="_xlnm.Print_Area" localSheetId="0">Лист1!$A$1:$M$46</definedName>
  </definedNames>
  <calcPr calcId="191029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8" i="1"/>
  <c r="M20" i="1"/>
  <c r="M22" i="1"/>
  <c r="M23" i="1"/>
  <c r="M24" i="1"/>
  <c r="M25" i="1"/>
  <c r="M26" i="1"/>
  <c r="M28" i="1"/>
  <c r="M29" i="1"/>
  <c r="M30" i="1"/>
  <c r="M32" i="1"/>
  <c r="M33" i="1"/>
  <c r="M34" i="1"/>
  <c r="M35" i="1"/>
  <c r="M36" i="1"/>
  <c r="M38" i="1"/>
  <c r="M39" i="1"/>
  <c r="M41" i="1"/>
  <c r="M42" i="1"/>
  <c r="M43" i="1"/>
  <c r="M45" i="1"/>
  <c r="L9" i="1"/>
  <c r="L10" i="1"/>
  <c r="L11" i="1"/>
  <c r="L12" i="1"/>
  <c r="L13" i="1"/>
  <c r="L14" i="1"/>
  <c r="L16" i="1"/>
  <c r="L18" i="1"/>
  <c r="L20" i="1"/>
  <c r="L22" i="1"/>
  <c r="L23" i="1"/>
  <c r="L24" i="1"/>
  <c r="L25" i="1"/>
  <c r="L26" i="1"/>
  <c r="L28" i="1"/>
  <c r="L29" i="1"/>
  <c r="L30" i="1"/>
  <c r="L32" i="1"/>
  <c r="L33" i="1"/>
  <c r="L34" i="1"/>
  <c r="L35" i="1"/>
  <c r="L36" i="1"/>
  <c r="L38" i="1"/>
  <c r="L39" i="1"/>
  <c r="L41" i="1"/>
  <c r="L42" i="1"/>
  <c r="L43" i="1"/>
  <c r="L45" i="1"/>
  <c r="J9" i="1"/>
  <c r="J10" i="1"/>
  <c r="J11" i="1"/>
  <c r="J12" i="1"/>
  <c r="J13" i="1"/>
  <c r="J14" i="1"/>
  <c r="J15" i="1"/>
  <c r="J16" i="1"/>
  <c r="J18" i="1"/>
  <c r="J20" i="1"/>
  <c r="J22" i="1"/>
  <c r="J23" i="1"/>
  <c r="J24" i="1"/>
  <c r="J25" i="1"/>
  <c r="J26" i="1"/>
  <c r="J28" i="1"/>
  <c r="J29" i="1"/>
  <c r="J30" i="1"/>
  <c r="J32" i="1"/>
  <c r="J33" i="1"/>
  <c r="J34" i="1"/>
  <c r="J35" i="1"/>
  <c r="J36" i="1"/>
  <c r="J38" i="1"/>
  <c r="J39" i="1"/>
  <c r="J41" i="1"/>
  <c r="J42" i="1"/>
  <c r="J43" i="1"/>
  <c r="J45" i="1"/>
  <c r="I9" i="1"/>
  <c r="I10" i="1"/>
  <c r="I11" i="1"/>
  <c r="I12" i="1"/>
  <c r="I13" i="1"/>
  <c r="I14" i="1"/>
  <c r="I16" i="1"/>
  <c r="I18" i="1"/>
  <c r="I20" i="1"/>
  <c r="I22" i="1"/>
  <c r="I23" i="1"/>
  <c r="I24" i="1"/>
  <c r="I25" i="1"/>
  <c r="I26" i="1"/>
  <c r="I28" i="1"/>
  <c r="I29" i="1"/>
  <c r="I30" i="1"/>
  <c r="I32" i="1"/>
  <c r="I33" i="1"/>
  <c r="I34" i="1"/>
  <c r="I35" i="1"/>
  <c r="I36" i="1"/>
  <c r="I38" i="1"/>
  <c r="I39" i="1"/>
  <c r="I41" i="1"/>
  <c r="I42" i="1"/>
  <c r="I43" i="1"/>
  <c r="I45" i="1"/>
  <c r="D17" i="1"/>
  <c r="E17" i="1"/>
  <c r="C17" i="1"/>
  <c r="K17" i="1"/>
  <c r="H17" i="1"/>
  <c r="G18" i="1"/>
  <c r="F18" i="1"/>
  <c r="F23" i="1"/>
  <c r="G23" i="1"/>
  <c r="K31" i="1"/>
  <c r="H31" i="1"/>
  <c r="K8" i="1"/>
  <c r="H8" i="1"/>
  <c r="D8" i="1"/>
  <c r="E8" i="1"/>
  <c r="K44" i="1"/>
  <c r="H44" i="1"/>
  <c r="K40" i="1"/>
  <c r="H40" i="1"/>
  <c r="K37" i="1"/>
  <c r="H37" i="1"/>
  <c r="K27" i="1"/>
  <c r="H27" i="1"/>
  <c r="K21" i="1"/>
  <c r="H21" i="1"/>
  <c r="K19" i="1"/>
  <c r="H19" i="1"/>
  <c r="D44" i="1"/>
  <c r="E44" i="1"/>
  <c r="D40" i="1"/>
  <c r="E40" i="1"/>
  <c r="D37" i="1"/>
  <c r="E37" i="1"/>
  <c r="D31" i="1"/>
  <c r="E31" i="1"/>
  <c r="D27" i="1"/>
  <c r="E27" i="1"/>
  <c r="D21" i="1"/>
  <c r="E21" i="1"/>
  <c r="D19" i="1"/>
  <c r="E19" i="1"/>
  <c r="E46" i="1" l="1"/>
  <c r="J37" i="1"/>
  <c r="D46" i="1"/>
  <c r="H46" i="1"/>
  <c r="K46" i="1"/>
  <c r="G17" i="1"/>
  <c r="M40" i="1"/>
  <c r="J21" i="1"/>
  <c r="I17" i="1"/>
  <c r="J27" i="1"/>
  <c r="M21" i="1"/>
  <c r="J19" i="1"/>
  <c r="M19" i="1"/>
  <c r="J17" i="1"/>
  <c r="J8" i="1"/>
  <c r="M44" i="1"/>
  <c r="M37" i="1"/>
  <c r="M27" i="1"/>
  <c r="M17" i="1"/>
  <c r="M8" i="1"/>
  <c r="J31" i="1"/>
  <c r="J44" i="1"/>
  <c r="J40" i="1"/>
  <c r="M31" i="1"/>
  <c r="L17" i="1"/>
  <c r="F17" i="1"/>
  <c r="C44" i="1"/>
  <c r="C40" i="1"/>
  <c r="C37" i="1"/>
  <c r="C31" i="1"/>
  <c r="C27" i="1"/>
  <c r="C21" i="1"/>
  <c r="C19" i="1"/>
  <c r="C8" i="1"/>
  <c r="C46" i="1" l="1"/>
  <c r="L44" i="1"/>
  <c r="I44" i="1"/>
  <c r="L40" i="1"/>
  <c r="I40" i="1"/>
  <c r="L37" i="1"/>
  <c r="I37" i="1"/>
  <c r="L31" i="1"/>
  <c r="I31" i="1"/>
  <c r="I27" i="1"/>
  <c r="L27" i="1"/>
  <c r="L21" i="1"/>
  <c r="I21" i="1"/>
  <c r="L19" i="1"/>
  <c r="I19" i="1"/>
  <c r="I8" i="1"/>
  <c r="L8" i="1"/>
  <c r="M46" i="1"/>
  <c r="J46" i="1"/>
  <c r="G46" i="1"/>
  <c r="F9" i="1"/>
  <c r="G9" i="1"/>
  <c r="F10" i="1"/>
  <c r="G10" i="1"/>
  <c r="F11" i="1"/>
  <c r="G11" i="1"/>
  <c r="F12" i="1"/>
  <c r="G12" i="1"/>
  <c r="F13" i="1"/>
  <c r="G13" i="1"/>
  <c r="F14" i="1"/>
  <c r="G14" i="1"/>
  <c r="G15" i="1"/>
  <c r="F16" i="1"/>
  <c r="G16" i="1"/>
  <c r="F19" i="1"/>
  <c r="G19" i="1"/>
  <c r="F20" i="1"/>
  <c r="G20" i="1"/>
  <c r="F21" i="1"/>
  <c r="G21" i="1"/>
  <c r="F22" i="1"/>
  <c r="G22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L46" i="1" l="1"/>
  <c r="I46" i="1"/>
  <c r="F46" i="1"/>
  <c r="G8" i="1"/>
  <c r="F8" i="1"/>
</calcChain>
</file>

<file path=xl/sharedStrings.xml><?xml version="1.0" encoding="utf-8"?>
<sst xmlns="http://schemas.openxmlformats.org/spreadsheetml/2006/main" count="101" uniqueCount="94">
  <si>
    <t>0703</t>
  </si>
  <si>
    <t>1000</t>
  </si>
  <si>
    <t>1102</t>
  </si>
  <si>
    <t>Другие вопросы в области национальной экономики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</si>
  <si>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</si>
  <si>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Социальное обеспечение населения</t>
  </si>
  <si>
    <t>0702</t>
  </si>
  <si>
    <t>0100</t>
  </si>
  <si>
    <t>0804</t>
  </si>
  <si>
    <t>Благоустройство</t>
  </si>
  <si>
    <t>ФИЗИЧЕСКАЯ КУЛЬТУРА И СПОРТ</t>
  </si>
  <si>
    <t>ОБЩЕГОСУДАРСТВЕННЫЕ ВОПРОСЫ</t>
  </si>
  <si>
    <t>0406</t>
  </si>
  <si>
    <t>ОБРАЗОВАНИЕ</t>
  </si>
  <si>
    <t>Другие общегосударственные вопросы</t>
  </si>
  <si>
    <t>Другие вопросы в области образования</t>
  </si>
  <si>
    <t>0701</t>
  </si>
  <si>
    <t>1100</t>
  </si>
  <si>
    <t>0113</t>
  </si>
  <si>
    <t>Охрана семьи и детства</t>
  </si>
  <si>
    <t>0405</t>
  </si>
  <si>
    <t>Водное хозяйство</t>
  </si>
  <si>
    <t>0700</t>
  </si>
  <si>
    <t>Другие вопросы в области культуры, кинематографии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</si>
  <si>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</si>
  <si>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</si>
  <si>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Транспорт</t>
  </si>
  <si>
    <t>0801</t>
  </si>
  <si>
    <t>Пенсионное обеспечение</t>
  </si>
  <si>
    <t>0800</t>
  </si>
  <si>
    <t>0709</t>
  </si>
  <si>
    <t>0107</t>
  </si>
  <si>
    <t>0300</t>
  </si>
  <si>
    <t>Массовый спорт</t>
  </si>
  <si>
    <t>Обеспечение проведения выборов и референдумов</t>
  </si>
  <si>
    <t>Дорожное хозяйство (дорожные фонды)</t>
  </si>
  <si>
    <t>НАЦИОНАЛЬНАЯ ЭКОНОМИКА</t>
  </si>
  <si>
    <t>Общее образование</t>
  </si>
  <si>
    <t>0106</t>
  </si>
  <si>
    <t>0503</t>
  </si>
  <si>
    <t>Культура</t>
  </si>
  <si>
    <t>0707</t>
  </si>
  <si>
    <t>1004</t>
  </si>
  <si>
    <t>0105</t>
  </si>
  <si>
    <t>0400</t>
  </si>
  <si>
    <t>НАЦИОНАЛЬНАЯ БЕЗОПАСНОСТЬ И ПРАВООХРАНИТЕЛЬНАЯ ДЕЯТЕЛЬНОСТЬ</t>
  </si>
  <si>
    <t>0502</t>
  </si>
  <si>
    <t>Сельское хозяйство и рыболовство</t>
  </si>
  <si>
    <t>1003</t>
  </si>
  <si>
    <t>0104</t>
  </si>
  <si>
    <t>Судебная система</t>
  </si>
  <si>
    <t>Коммунальное хозяйство</t>
  </si>
  <si>
    <t>0501</t>
  </si>
  <si>
    <t>Функционирование высшего должностного лица субъекта Российской Федерации и муниципального образования</t>
  </si>
  <si>
    <t>КУЛЬТУРА, КИНЕМАТОГРАФИЯ</t>
  </si>
  <si>
    <t>0310</t>
  </si>
  <si>
    <t>0103</t>
  </si>
  <si>
    <t>Жилищное хозяйство</t>
  </si>
  <si>
    <t>0412</t>
  </si>
  <si>
    <t>0500</t>
  </si>
  <si>
    <t>0409</t>
  </si>
  <si>
    <t>Дополнительное образование детей</t>
  </si>
  <si>
    <t>1001</t>
  </si>
  <si>
    <t>СОЦИАЛЬНАЯ ПОЛИТИКА</t>
  </si>
  <si>
    <t>0102</t>
  </si>
  <si>
    <t>ЖИЛИЩНО-КОММУНАЛЬНОЕ ХОЗЯЙСТВО</t>
  </si>
  <si>
    <t>Дошкольное образование</t>
  </si>
  <si>
    <t>0408</t>
  </si>
  <si>
    <t>Молодежная политика</t>
  </si>
  <si>
    <t>Код</t>
  </si>
  <si>
    <t>Наименование расходов</t>
  </si>
  <si>
    <t>%</t>
  </si>
  <si>
    <t>ВСЕГО РАСХОДОВ</t>
  </si>
  <si>
    <t>Резервные фонды</t>
  </si>
  <si>
    <t>0111</t>
  </si>
  <si>
    <t>-</t>
  </si>
  <si>
    <t>в тыс рублей</t>
  </si>
  <si>
    <t>Защита населения и территории от чрезвычайных ситуаций природного и техногенного характера,пожарная безопасность</t>
  </si>
  <si>
    <t>Аналитические данные о расходах бюджета Хасанского муниципального округа по разделам и подразделам классификации расходов</t>
  </si>
  <si>
    <t>0200</t>
  </si>
  <si>
    <t>НАЦИОНАЛЬНАЯ ОБОРОНА</t>
  </si>
  <si>
    <t>Мобилизационная и вневойсковая подготовка</t>
  </si>
  <si>
    <t>0203</t>
  </si>
  <si>
    <t>План
2026 год</t>
  </si>
  <si>
    <t>Факт
2023 год</t>
  </si>
  <si>
    <t>Оценка
2024 год</t>
  </si>
  <si>
    <t>План
2025</t>
  </si>
  <si>
    <t>Сравнение 2025 (план) с 2023 (факт)</t>
  </si>
  <si>
    <t>Сравнение 2025 (план) с 2024 (оценка)</t>
  </si>
  <si>
    <t>Сравнение 2026 (план) с 2023 (факт)</t>
  </si>
  <si>
    <t>Сравнение 2026 (план) с 2024 (оценка)</t>
  </si>
  <si>
    <t>План
2027 год</t>
  </si>
  <si>
    <t>Сравнение 2027 (план) с 2023 (факт)</t>
  </si>
  <si>
    <t>Сравнение 2027 (план)  с 2024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</si>
</sst>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 shrinkToFit="1"/>
    </xf>
    <xf numFmtId="0" fontId="2" fillId="0" borderId="0" xfId="0" applyFont="1"/>
    <xf numFmtId="49" fontId="3" fillId="0" borderId="1" xfId="0" applyNumberFormat="1" applyFont="1" applyBorder="1" applyAlignment="1">
      <alignment wrapText="1" shrinkToFit="1"/>
    </xf>
    <xf numFmtId="0" fontId="4" fillId="0" borderId="0" xfId="0" applyFont="1"/>
    <xf numFmtId="4" fontId="5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justify" wrapText="1" shrinkToFit="1"/>
    </xf>
    <xf numFmtId="49" fontId="2" fillId="0" borderId="1" xfId="0" applyNumberFormat="1" applyFont="1" applyBorder="1" applyAlignment="1">
      <alignment horizontal="justify" wrapText="1" shrinkToFit="1"/>
    </xf>
    <xf numFmtId="4" fontId="7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view="pageBreakPreview" zoomScaleNormal="100" zoomScaleSheetLayoutView="100" workbookViewId="0">
      <pane ySplit="6" topLeftCell="A22" activePane="bottomLeft" state="frozen"/>
      <selection pane="bottomLeft" activeCell="L45" sqref="L45"/>
    </sheetView>
  </sheetViews>
  <sheetFormatPr defaultRowHeight="15.75" x14ac:dyDescent="0.25"/>
  <cols>
    <col min="1" max="1" width="8.28515625" style="4" customWidth="1"/>
    <col min="2" max="2" width="55.42578125" style="4" customWidth="1"/>
    <col min="3" max="3" width="13.28515625" style="4" customWidth="1"/>
    <col min="4" max="4" width="14.85546875" style="4" customWidth="1"/>
    <col min="5" max="5" width="13.7109375" style="4" customWidth="1"/>
    <col min="6" max="7" width="15" style="4" customWidth="1"/>
    <col min="8" max="10" width="14.140625" style="4" customWidth="1"/>
    <col min="11" max="11" width="14" style="4" customWidth="1"/>
    <col min="12" max="12" width="13.42578125" customWidth="1"/>
    <col min="13" max="13" width="15.28515625" customWidth="1"/>
  </cols>
  <sheetData>
    <row r="1" spans="1:13" s="1" customFormat="1" ht="27.75" customHeight="1" x14ac:dyDescent="0.25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x14ac:dyDescent="0.25"/>
    <row r="3" spans="1:13" s="1" customFormat="1" x14ac:dyDescent="0.25">
      <c r="K3" s="1" t="s">
        <v>76</v>
      </c>
    </row>
    <row r="4" spans="1:13" s="1" customFormat="1" ht="15.75" customHeight="1" x14ac:dyDescent="0.25">
      <c r="A4" s="28" t="s">
        <v>69</v>
      </c>
      <c r="B4" s="28" t="s">
        <v>70</v>
      </c>
      <c r="C4" s="28" t="s">
        <v>84</v>
      </c>
      <c r="D4" s="28" t="s">
        <v>85</v>
      </c>
      <c r="E4" s="28" t="s">
        <v>86</v>
      </c>
      <c r="F4" s="31" t="s">
        <v>87</v>
      </c>
      <c r="G4" s="31" t="s">
        <v>88</v>
      </c>
      <c r="H4" s="28" t="s">
        <v>83</v>
      </c>
      <c r="I4" s="32" t="s">
        <v>89</v>
      </c>
      <c r="J4" s="32" t="s">
        <v>90</v>
      </c>
      <c r="K4" s="29" t="s">
        <v>91</v>
      </c>
      <c r="L4" s="28" t="s">
        <v>92</v>
      </c>
      <c r="M4" s="28" t="s">
        <v>93</v>
      </c>
    </row>
    <row r="5" spans="1:13" s="1" customFormat="1" ht="53.25" customHeight="1" x14ac:dyDescent="0.25">
      <c r="A5" s="28"/>
      <c r="B5" s="28"/>
      <c r="C5" s="28"/>
      <c r="D5" s="28"/>
      <c r="E5" s="28"/>
      <c r="F5" s="31"/>
      <c r="G5" s="31"/>
      <c r="H5" s="28"/>
      <c r="I5" s="33"/>
      <c r="J5" s="33"/>
      <c r="K5" s="29"/>
      <c r="L5" s="28"/>
      <c r="M5" s="28"/>
    </row>
    <row r="6" spans="1:13" s="1" customFormat="1" x14ac:dyDescent="0.25">
      <c r="A6" s="28"/>
      <c r="B6" s="28"/>
      <c r="C6" s="28"/>
      <c r="D6" s="28"/>
      <c r="E6" s="28"/>
      <c r="F6" s="2" t="s">
        <v>71</v>
      </c>
      <c r="G6" s="2" t="s">
        <v>71</v>
      </c>
      <c r="H6" s="28"/>
      <c r="I6" s="2" t="s">
        <v>71</v>
      </c>
      <c r="J6" s="2" t="s">
        <v>71</v>
      </c>
      <c r="K6" s="29"/>
      <c r="L6" s="19" t="s">
        <v>71</v>
      </c>
      <c r="M6" s="19" t="s">
        <v>71</v>
      </c>
    </row>
    <row r="7" spans="1:13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7</v>
      </c>
      <c r="G7" s="2">
        <v>9</v>
      </c>
      <c r="H7" s="2">
        <v>10</v>
      </c>
      <c r="I7" s="2">
        <v>11</v>
      </c>
      <c r="J7" s="2">
        <v>12</v>
      </c>
      <c r="K7" s="20">
        <v>13</v>
      </c>
      <c r="L7" s="19">
        <v>14</v>
      </c>
      <c r="M7" s="19">
        <v>15</v>
      </c>
    </row>
    <row r="8" spans="1:13" s="6" customFormat="1" ht="15.75" customHeight="1" x14ac:dyDescent="0.25">
      <c r="A8" s="5" t="s">
        <v>7</v>
      </c>
      <c r="B8" s="11" t="s">
        <v>11</v>
      </c>
      <c r="C8" s="8">
        <f>SUM(C9:C16)</f>
        <v>223078.90999999997</v>
      </c>
      <c r="D8" s="8">
        <f>SUM(D9:D16)</f>
        <v>301211.94</v>
      </c>
      <c r="E8" s="8">
        <f>SUM(E9:E16)</f>
        <v>295106.8</v>
      </c>
      <c r="F8" s="8">
        <f>E8/C8*100</f>
        <v>132.28807689619785</v>
      </c>
      <c r="G8" s="8">
        <f>E8/D8*100</f>
        <v>97.973141436557924</v>
      </c>
      <c r="H8" s="10">
        <f>SUM(H9:H16)</f>
        <v>273332.88</v>
      </c>
      <c r="I8" s="10">
        <f>H8/C8*100</f>
        <v>122.52744107455071</v>
      </c>
      <c r="J8" s="10">
        <f>H8/D8*100</f>
        <v>90.744370890476659</v>
      </c>
      <c r="K8" s="21">
        <f>SUM(K9:K16)</f>
        <v>276152.28000000003</v>
      </c>
      <c r="L8" s="24">
        <f>K8/C8*100</f>
        <v>123.79129878301811</v>
      </c>
      <c r="M8" s="24">
        <f>K8/D8*100</f>
        <v>91.680389562246447</v>
      </c>
    </row>
    <row r="9" spans="1:13" ht="47.25" x14ac:dyDescent="0.25">
      <c r="A9" s="3" t="s">
        <v>64</v>
      </c>
      <c r="B9" s="12" t="s">
        <v>53</v>
      </c>
      <c r="C9" s="13">
        <v>2741.86</v>
      </c>
      <c r="D9" s="9">
        <v>3215.88</v>
      </c>
      <c r="E9" s="7">
        <v>3381</v>
      </c>
      <c r="F9" s="9">
        <f t="shared" ref="F9:F45" si="0">E9/C9*100</f>
        <v>123.31045348777836</v>
      </c>
      <c r="G9" s="9">
        <f t="shared" ref="G9:G45" si="1">E9/D9*100</f>
        <v>105.13451994477406</v>
      </c>
      <c r="H9" s="7">
        <v>3516.23</v>
      </c>
      <c r="I9" s="7">
        <f t="shared" ref="I9:I46" si="2">H9/C9*100</f>
        <v>128.24250691136675</v>
      </c>
      <c r="J9" s="7">
        <f t="shared" ref="J9:J46" si="3">H9/D9*100</f>
        <v>109.33958978568852</v>
      </c>
      <c r="K9" s="22">
        <v>3516.23</v>
      </c>
      <c r="L9" s="27">
        <f t="shared" ref="L9:L46" si="4">K9/C9*100</f>
        <v>128.24250691136675</v>
      </c>
      <c r="M9" s="27">
        <f t="shared" ref="M9:M46" si="5">K9/D9*100</f>
        <v>109.33958978568852</v>
      </c>
    </row>
    <row r="10" spans="1:13" ht="63" x14ac:dyDescent="0.25">
      <c r="A10" s="3" t="s">
        <v>56</v>
      </c>
      <c r="B10" s="12" t="s">
        <v>24</v>
      </c>
      <c r="C10" s="13">
        <v>5134.82</v>
      </c>
      <c r="D10" s="9">
        <v>9641.5499999999993</v>
      </c>
      <c r="E10" s="7">
        <v>11511.4</v>
      </c>
      <c r="F10" s="9">
        <f t="shared" si="0"/>
        <v>224.1831261855333</v>
      </c>
      <c r="G10" s="9">
        <f t="shared" si="1"/>
        <v>119.3936659562</v>
      </c>
      <c r="H10" s="7">
        <v>11901.4</v>
      </c>
      <c r="I10" s="7">
        <f t="shared" si="2"/>
        <v>231.77832913325099</v>
      </c>
      <c r="J10" s="7">
        <f t="shared" si="3"/>
        <v>123.43865872188601</v>
      </c>
      <c r="K10" s="22">
        <v>11901.4</v>
      </c>
      <c r="L10" s="27">
        <f t="shared" si="4"/>
        <v>231.77832913325099</v>
      </c>
      <c r="M10" s="27">
        <f t="shared" si="5"/>
        <v>123.43865872188601</v>
      </c>
    </row>
    <row r="11" spans="1:13" ht="63" x14ac:dyDescent="0.25">
      <c r="A11" s="3" t="s">
        <v>49</v>
      </c>
      <c r="B11" s="12" t="s">
        <v>25</v>
      </c>
      <c r="C11" s="13">
        <v>81427.81</v>
      </c>
      <c r="D11" s="9">
        <v>125191.57</v>
      </c>
      <c r="E11" s="7">
        <v>131605.39000000001</v>
      </c>
      <c r="F11" s="9">
        <f t="shared" si="0"/>
        <v>161.62216569498801</v>
      </c>
      <c r="G11" s="9">
        <f t="shared" si="1"/>
        <v>105.12320438189249</v>
      </c>
      <c r="H11" s="7">
        <v>136261.6</v>
      </c>
      <c r="I11" s="7">
        <f t="shared" si="2"/>
        <v>167.34037179680996</v>
      </c>
      <c r="J11" s="7">
        <f t="shared" si="3"/>
        <v>108.84247238052849</v>
      </c>
      <c r="K11" s="22">
        <v>136261.6</v>
      </c>
      <c r="L11" s="27">
        <f t="shared" si="4"/>
        <v>167.34037179680996</v>
      </c>
      <c r="M11" s="27">
        <f t="shared" si="5"/>
        <v>108.84247238052849</v>
      </c>
    </row>
    <row r="12" spans="1:13" x14ac:dyDescent="0.25">
      <c r="A12" s="3" t="s">
        <v>43</v>
      </c>
      <c r="B12" s="12" t="s">
        <v>50</v>
      </c>
      <c r="C12" s="13">
        <v>6.44</v>
      </c>
      <c r="D12" s="9">
        <v>24.91</v>
      </c>
      <c r="E12" s="7">
        <v>21.65</v>
      </c>
      <c r="F12" s="9">
        <f t="shared" si="0"/>
        <v>336.18012422360243</v>
      </c>
      <c r="G12" s="9">
        <f t="shared" si="1"/>
        <v>86.912886391007632</v>
      </c>
      <c r="H12" s="7">
        <v>267.35000000000002</v>
      </c>
      <c r="I12" s="7">
        <f t="shared" si="2"/>
        <v>4151.3975155279504</v>
      </c>
      <c r="J12" s="7">
        <f t="shared" si="3"/>
        <v>1073.2637494981934</v>
      </c>
      <c r="K12" s="22">
        <v>21.65</v>
      </c>
      <c r="L12" s="27">
        <f t="shared" si="4"/>
        <v>336.18012422360243</v>
      </c>
      <c r="M12" s="27">
        <f t="shared" si="5"/>
        <v>86.912886391007632</v>
      </c>
    </row>
    <row r="13" spans="1:13" ht="47.25" x14ac:dyDescent="0.25">
      <c r="A13" s="3" t="s">
        <v>38</v>
      </c>
      <c r="B13" s="12" t="s">
        <v>4</v>
      </c>
      <c r="C13" s="13">
        <v>15948.21</v>
      </c>
      <c r="D13" s="9">
        <v>20748.91</v>
      </c>
      <c r="E13" s="7">
        <v>21498.16</v>
      </c>
      <c r="F13" s="9">
        <f t="shared" si="0"/>
        <v>134.79983020037986</v>
      </c>
      <c r="G13" s="9">
        <f t="shared" si="1"/>
        <v>103.61103306149575</v>
      </c>
      <c r="H13" s="7">
        <v>22339.81</v>
      </c>
      <c r="I13" s="7">
        <f t="shared" si="2"/>
        <v>140.07722496756691</v>
      </c>
      <c r="J13" s="7">
        <f t="shared" si="3"/>
        <v>107.66739072076558</v>
      </c>
      <c r="K13" s="22">
        <v>23279.96</v>
      </c>
      <c r="L13" s="27">
        <f t="shared" si="4"/>
        <v>145.97224390699645</v>
      </c>
      <c r="M13" s="27">
        <f t="shared" si="5"/>
        <v>112.19847211251097</v>
      </c>
    </row>
    <row r="14" spans="1:13" x14ac:dyDescent="0.25">
      <c r="A14" s="3" t="s">
        <v>31</v>
      </c>
      <c r="B14" s="12" t="s">
        <v>34</v>
      </c>
      <c r="C14" s="13">
        <v>0</v>
      </c>
      <c r="D14" s="9">
        <v>0</v>
      </c>
      <c r="E14" s="7">
        <v>723.43</v>
      </c>
      <c r="F14" s="9" t="e">
        <f t="shared" si="0"/>
        <v>#DIV/0!</v>
      </c>
      <c r="G14" s="9" t="e">
        <f t="shared" si="1"/>
        <v>#DIV/0!</v>
      </c>
      <c r="H14" s="7">
        <v>0</v>
      </c>
      <c r="I14" s="7" t="e">
        <f t="shared" si="2"/>
        <v>#DIV/0!</v>
      </c>
      <c r="J14" s="7" t="e">
        <f t="shared" si="3"/>
        <v>#DIV/0!</v>
      </c>
      <c r="K14" s="22">
        <v>0</v>
      </c>
      <c r="L14" s="27" t="e">
        <f t="shared" si="4"/>
        <v>#DIV/0!</v>
      </c>
      <c r="M14" s="27" t="e">
        <f t="shared" si="5"/>
        <v>#DIV/0!</v>
      </c>
    </row>
    <row r="15" spans="1:13" x14ac:dyDescent="0.25">
      <c r="A15" s="3" t="s">
        <v>74</v>
      </c>
      <c r="B15" s="12" t="s">
        <v>73</v>
      </c>
      <c r="C15" s="13">
        <v>0</v>
      </c>
      <c r="D15" s="9">
        <v>22469.69</v>
      </c>
      <c r="E15" s="7">
        <v>12000</v>
      </c>
      <c r="F15" s="9" t="s">
        <v>75</v>
      </c>
      <c r="G15" s="9">
        <f t="shared" si="1"/>
        <v>53.40527617425964</v>
      </c>
      <c r="H15" s="7">
        <v>0</v>
      </c>
      <c r="I15" s="7" t="s">
        <v>75</v>
      </c>
      <c r="J15" s="7">
        <f t="shared" si="3"/>
        <v>0</v>
      </c>
      <c r="K15" s="22">
        <v>0</v>
      </c>
      <c r="L15" s="26" t="s">
        <v>75</v>
      </c>
      <c r="M15" s="27">
        <f t="shared" si="5"/>
        <v>0</v>
      </c>
    </row>
    <row r="16" spans="1:13" x14ac:dyDescent="0.25">
      <c r="A16" s="3" t="s">
        <v>18</v>
      </c>
      <c r="B16" s="12" t="s">
        <v>14</v>
      </c>
      <c r="C16" s="17">
        <v>117819.77</v>
      </c>
      <c r="D16" s="9">
        <v>119919.43</v>
      </c>
      <c r="E16" s="14">
        <v>114365.77</v>
      </c>
      <c r="F16" s="9">
        <f t="shared" si="0"/>
        <v>97.06840371526782</v>
      </c>
      <c r="G16" s="9">
        <f t="shared" si="1"/>
        <v>95.368840562367595</v>
      </c>
      <c r="H16" s="7">
        <v>99046.49</v>
      </c>
      <c r="I16" s="7">
        <f t="shared" si="2"/>
        <v>84.066103676827751</v>
      </c>
      <c r="J16" s="7">
        <f t="shared" si="3"/>
        <v>82.594196786959387</v>
      </c>
      <c r="K16" s="22">
        <v>101171.44</v>
      </c>
      <c r="L16" s="27">
        <f t="shared" si="4"/>
        <v>85.86966346989135</v>
      </c>
      <c r="M16" s="27">
        <f t="shared" si="5"/>
        <v>84.366178191474063</v>
      </c>
    </row>
    <row r="17" spans="1:13" x14ac:dyDescent="0.25">
      <c r="A17" s="5" t="s">
        <v>79</v>
      </c>
      <c r="B17" s="11" t="s">
        <v>80</v>
      </c>
      <c r="C17" s="16">
        <f>C18</f>
        <v>1293.51</v>
      </c>
      <c r="D17" s="16">
        <f t="shared" ref="D17:E17" si="6">D18</f>
        <v>1796.27</v>
      </c>
      <c r="E17" s="16">
        <f t="shared" si="6"/>
        <v>1978.06</v>
      </c>
      <c r="F17" s="9">
        <f t="shared" si="0"/>
        <v>152.9218946896429</v>
      </c>
      <c r="G17" s="9">
        <f t="shared" si="1"/>
        <v>110.12041619578348</v>
      </c>
      <c r="H17" s="10">
        <f>H18</f>
        <v>2165.35</v>
      </c>
      <c r="I17" s="10">
        <f t="shared" si="2"/>
        <v>167.40110242673038</v>
      </c>
      <c r="J17" s="10">
        <f t="shared" si="3"/>
        <v>120.54702244094706</v>
      </c>
      <c r="K17" s="21">
        <f>K18</f>
        <v>2165.35</v>
      </c>
      <c r="L17" s="25">
        <f t="shared" si="4"/>
        <v>167.40110242673038</v>
      </c>
      <c r="M17" s="25">
        <f t="shared" si="5"/>
        <v>120.54702244094706</v>
      </c>
    </row>
    <row r="18" spans="1:13" x14ac:dyDescent="0.25">
      <c r="A18" s="3" t="s">
        <v>82</v>
      </c>
      <c r="B18" s="12" t="s">
        <v>81</v>
      </c>
      <c r="C18" s="18">
        <v>1293.51</v>
      </c>
      <c r="D18" s="9">
        <v>1796.27</v>
      </c>
      <c r="E18" s="15">
        <v>1978.06</v>
      </c>
      <c r="F18" s="9">
        <f t="shared" si="0"/>
        <v>152.9218946896429</v>
      </c>
      <c r="G18" s="9">
        <f t="shared" si="1"/>
        <v>110.12041619578348</v>
      </c>
      <c r="H18" s="7">
        <v>2165.35</v>
      </c>
      <c r="I18" s="7">
        <f t="shared" si="2"/>
        <v>167.40110242673038</v>
      </c>
      <c r="J18" s="7">
        <f t="shared" si="3"/>
        <v>120.54702244094706</v>
      </c>
      <c r="K18" s="22">
        <v>2165.35</v>
      </c>
      <c r="L18" s="26">
        <f t="shared" si="4"/>
        <v>167.40110242673038</v>
      </c>
      <c r="M18" s="26">
        <f t="shared" si="5"/>
        <v>120.54702244094706</v>
      </c>
    </row>
    <row r="19" spans="1:13" s="6" customFormat="1" ht="31.5" x14ac:dyDescent="0.25">
      <c r="A19" s="5" t="s">
        <v>32</v>
      </c>
      <c r="B19" s="11" t="s">
        <v>45</v>
      </c>
      <c r="C19" s="8">
        <f>SUM(C20:C20)</f>
        <v>1700</v>
      </c>
      <c r="D19" s="8">
        <f>SUM(D20:D20)</f>
        <v>8115.56</v>
      </c>
      <c r="E19" s="8">
        <f>SUM(E20:E20)</f>
        <v>2700</v>
      </c>
      <c r="F19" s="8">
        <f t="shared" si="0"/>
        <v>158.8235294117647</v>
      </c>
      <c r="G19" s="8">
        <f t="shared" si="1"/>
        <v>33.269423182134069</v>
      </c>
      <c r="H19" s="10">
        <f>SUM(H20:H20)</f>
        <v>0</v>
      </c>
      <c r="I19" s="10">
        <f t="shared" si="2"/>
        <v>0</v>
      </c>
      <c r="J19" s="10">
        <f t="shared" si="3"/>
        <v>0</v>
      </c>
      <c r="K19" s="21">
        <f>SUM(K20:K20)</f>
        <v>0</v>
      </c>
      <c r="L19" s="25">
        <f t="shared" si="4"/>
        <v>0</v>
      </c>
      <c r="M19" s="25">
        <f t="shared" si="5"/>
        <v>0</v>
      </c>
    </row>
    <row r="20" spans="1:13" ht="47.25" x14ac:dyDescent="0.25">
      <c r="A20" s="3" t="s">
        <v>55</v>
      </c>
      <c r="B20" s="12" t="s">
        <v>77</v>
      </c>
      <c r="C20" s="13">
        <v>1700</v>
      </c>
      <c r="D20" s="9">
        <v>8115.56</v>
      </c>
      <c r="E20" s="7">
        <v>2700</v>
      </c>
      <c r="F20" s="9">
        <f t="shared" si="0"/>
        <v>158.8235294117647</v>
      </c>
      <c r="G20" s="9">
        <f t="shared" si="1"/>
        <v>33.269423182134069</v>
      </c>
      <c r="H20" s="7">
        <v>0</v>
      </c>
      <c r="I20" s="7">
        <f t="shared" si="2"/>
        <v>0</v>
      </c>
      <c r="J20" s="7">
        <f t="shared" si="3"/>
        <v>0</v>
      </c>
      <c r="K20" s="22">
        <v>0</v>
      </c>
      <c r="L20" s="26">
        <f t="shared" si="4"/>
        <v>0</v>
      </c>
      <c r="M20" s="26">
        <f t="shared" si="5"/>
        <v>0</v>
      </c>
    </row>
    <row r="21" spans="1:13" s="6" customFormat="1" x14ac:dyDescent="0.25">
      <c r="A21" s="5" t="s">
        <v>44</v>
      </c>
      <c r="B21" s="11" t="s">
        <v>36</v>
      </c>
      <c r="C21" s="8">
        <f>SUM(C22:C26)</f>
        <v>146166.47</v>
      </c>
      <c r="D21" s="8">
        <f t="shared" ref="D21:E21" si="7">SUM(D22:D26)</f>
        <v>341868.36</v>
      </c>
      <c r="E21" s="8">
        <f t="shared" si="7"/>
        <v>122422.33000000002</v>
      </c>
      <c r="F21" s="8">
        <f t="shared" si="0"/>
        <v>83.755412578548288</v>
      </c>
      <c r="G21" s="8">
        <f t="shared" si="1"/>
        <v>35.809786550589244</v>
      </c>
      <c r="H21" s="10">
        <f>SUM(H22:H26)</f>
        <v>35285.19</v>
      </c>
      <c r="I21" s="10">
        <f t="shared" si="2"/>
        <v>24.14041332461542</v>
      </c>
      <c r="J21" s="10">
        <f t="shared" si="3"/>
        <v>10.321279804893322</v>
      </c>
      <c r="K21" s="21">
        <f>SUM(K22:K26)</f>
        <v>35785.19</v>
      </c>
      <c r="L21" s="25">
        <f t="shared" si="4"/>
        <v>24.482489041433375</v>
      </c>
      <c r="M21" s="25">
        <f t="shared" si="5"/>
        <v>10.467534930696717</v>
      </c>
    </row>
    <row r="22" spans="1:13" x14ac:dyDescent="0.25">
      <c r="A22" s="3" t="s">
        <v>20</v>
      </c>
      <c r="B22" s="12" t="s">
        <v>47</v>
      </c>
      <c r="C22" s="13">
        <v>2187.5700000000002</v>
      </c>
      <c r="D22" s="9">
        <v>3391.8</v>
      </c>
      <c r="E22" s="7">
        <v>3391.8</v>
      </c>
      <c r="F22" s="9">
        <f t="shared" si="0"/>
        <v>155.04875272562705</v>
      </c>
      <c r="G22" s="9">
        <f t="shared" si="1"/>
        <v>100</v>
      </c>
      <c r="H22" s="7">
        <v>3391.8</v>
      </c>
      <c r="I22" s="7">
        <f t="shared" si="2"/>
        <v>155.04875272562705</v>
      </c>
      <c r="J22" s="7">
        <f t="shared" si="3"/>
        <v>100</v>
      </c>
      <c r="K22" s="22">
        <v>3391.8</v>
      </c>
      <c r="L22" s="26">
        <f t="shared" si="4"/>
        <v>155.04875272562705</v>
      </c>
      <c r="M22" s="26">
        <f t="shared" si="5"/>
        <v>100</v>
      </c>
    </row>
    <row r="23" spans="1:13" x14ac:dyDescent="0.25">
      <c r="A23" s="3" t="s">
        <v>12</v>
      </c>
      <c r="B23" s="12" t="s">
        <v>21</v>
      </c>
      <c r="C23" s="13">
        <v>0</v>
      </c>
      <c r="D23" s="9">
        <v>65934.91</v>
      </c>
      <c r="E23" s="7">
        <v>0</v>
      </c>
      <c r="F23" s="9" t="e">
        <f t="shared" si="0"/>
        <v>#DIV/0!</v>
      </c>
      <c r="G23" s="9">
        <f t="shared" si="1"/>
        <v>0</v>
      </c>
      <c r="H23" s="7">
        <v>0</v>
      </c>
      <c r="I23" s="7" t="e">
        <f t="shared" si="2"/>
        <v>#DIV/0!</v>
      </c>
      <c r="J23" s="7">
        <f t="shared" si="3"/>
        <v>0</v>
      </c>
      <c r="K23" s="22">
        <v>0</v>
      </c>
      <c r="L23" s="26" t="e">
        <f t="shared" si="4"/>
        <v>#DIV/0!</v>
      </c>
      <c r="M23" s="26">
        <f t="shared" si="5"/>
        <v>0</v>
      </c>
    </row>
    <row r="24" spans="1:13" x14ac:dyDescent="0.25">
      <c r="A24" s="3" t="s">
        <v>67</v>
      </c>
      <c r="B24" s="12" t="s">
        <v>26</v>
      </c>
      <c r="C24" s="13">
        <v>7946.74</v>
      </c>
      <c r="D24" s="9">
        <v>36434.33</v>
      </c>
      <c r="E24" s="7">
        <v>45714.51</v>
      </c>
      <c r="F24" s="9">
        <f t="shared" si="0"/>
        <v>575.26117628109137</v>
      </c>
      <c r="G24" s="9">
        <f t="shared" si="1"/>
        <v>125.47097750939842</v>
      </c>
      <c r="H24" s="7">
        <v>7293.39</v>
      </c>
      <c r="I24" s="7">
        <f t="shared" si="2"/>
        <v>91.77838962895477</v>
      </c>
      <c r="J24" s="7">
        <f t="shared" si="3"/>
        <v>20.01790618902557</v>
      </c>
      <c r="K24" s="22">
        <v>7293.39</v>
      </c>
      <c r="L24" s="26">
        <f t="shared" si="4"/>
        <v>91.77838962895477</v>
      </c>
      <c r="M24" s="26">
        <f t="shared" si="5"/>
        <v>20.01790618902557</v>
      </c>
    </row>
    <row r="25" spans="1:13" x14ac:dyDescent="0.25">
      <c r="A25" s="3" t="s">
        <v>60</v>
      </c>
      <c r="B25" s="12" t="s">
        <v>35</v>
      </c>
      <c r="C25" s="13">
        <v>110958.65</v>
      </c>
      <c r="D25" s="9">
        <v>214648.21</v>
      </c>
      <c r="E25" s="7">
        <v>71756.02</v>
      </c>
      <c r="F25" s="9">
        <f t="shared" si="0"/>
        <v>64.669153779358354</v>
      </c>
      <c r="G25" s="9">
        <f t="shared" si="1"/>
        <v>33.429591609452515</v>
      </c>
      <c r="H25" s="7">
        <v>24400</v>
      </c>
      <c r="I25" s="7">
        <f t="shared" si="2"/>
        <v>21.990173817003004</v>
      </c>
      <c r="J25" s="7">
        <f t="shared" si="3"/>
        <v>11.367436979791259</v>
      </c>
      <c r="K25" s="22">
        <v>24900</v>
      </c>
      <c r="L25" s="26">
        <f t="shared" si="4"/>
        <v>22.440792132925193</v>
      </c>
      <c r="M25" s="26">
        <f t="shared" si="5"/>
        <v>11.600376262164032</v>
      </c>
    </row>
    <row r="26" spans="1:13" x14ac:dyDescent="0.25">
      <c r="A26" s="3" t="s">
        <v>58</v>
      </c>
      <c r="B26" s="12" t="s">
        <v>3</v>
      </c>
      <c r="C26" s="13">
        <v>25073.51</v>
      </c>
      <c r="D26" s="9">
        <v>21459.11</v>
      </c>
      <c r="E26" s="7">
        <v>1560</v>
      </c>
      <c r="F26" s="9">
        <f t="shared" si="0"/>
        <v>6.2217056965698063</v>
      </c>
      <c r="G26" s="9">
        <f t="shared" si="1"/>
        <v>7.2696397940082331</v>
      </c>
      <c r="H26" s="7">
        <v>200</v>
      </c>
      <c r="I26" s="7">
        <f t="shared" si="2"/>
        <v>0.79765457648330851</v>
      </c>
      <c r="J26" s="7">
        <f t="shared" si="3"/>
        <v>0.93200510179592722</v>
      </c>
      <c r="K26" s="22">
        <v>200</v>
      </c>
      <c r="L26" s="26">
        <f t="shared" si="4"/>
        <v>0.79765457648330851</v>
      </c>
      <c r="M26" s="26">
        <f t="shared" si="5"/>
        <v>0.93200510179592722</v>
      </c>
    </row>
    <row r="27" spans="1:13" s="6" customFormat="1" x14ac:dyDescent="0.25">
      <c r="A27" s="5" t="s">
        <v>59</v>
      </c>
      <c r="B27" s="11" t="s">
        <v>65</v>
      </c>
      <c r="C27" s="8">
        <f>SUM(C28:C30)</f>
        <v>235570.09999999998</v>
      </c>
      <c r="D27" s="8">
        <f t="shared" ref="D27:E27" si="8">SUM(D28:D30)</f>
        <v>238030.77</v>
      </c>
      <c r="E27" s="8">
        <f t="shared" si="8"/>
        <v>80290.740000000005</v>
      </c>
      <c r="F27" s="8">
        <f t="shared" si="0"/>
        <v>34.083587008707816</v>
      </c>
      <c r="G27" s="8">
        <f t="shared" si="1"/>
        <v>33.731244074032951</v>
      </c>
      <c r="H27" s="10">
        <f>SUM(H28:H30)</f>
        <v>43517.33</v>
      </c>
      <c r="I27" s="10">
        <f t="shared" si="2"/>
        <v>18.473197574734655</v>
      </c>
      <c r="J27" s="10">
        <f t="shared" si="3"/>
        <v>18.282228805964877</v>
      </c>
      <c r="K27" s="21">
        <f>SUM(K28:K30)</f>
        <v>41498.300000000003</v>
      </c>
      <c r="L27" s="25">
        <f t="shared" si="4"/>
        <v>17.616115118175017</v>
      </c>
      <c r="M27" s="25">
        <f t="shared" si="5"/>
        <v>17.434006536213786</v>
      </c>
    </row>
    <row r="28" spans="1:13" x14ac:dyDescent="0.25">
      <c r="A28" s="3" t="s">
        <v>52</v>
      </c>
      <c r="B28" s="12" t="s">
        <v>57</v>
      </c>
      <c r="C28" s="13">
        <v>126215.15</v>
      </c>
      <c r="D28" s="9">
        <v>19980.05</v>
      </c>
      <c r="E28" s="7">
        <v>12250</v>
      </c>
      <c r="F28" s="9">
        <f t="shared" si="0"/>
        <v>9.7056494406574814</v>
      </c>
      <c r="G28" s="9">
        <f t="shared" si="1"/>
        <v>61.311157879985288</v>
      </c>
      <c r="H28" s="7">
        <v>6850</v>
      </c>
      <c r="I28" s="7">
        <f t="shared" si="2"/>
        <v>5.4272407076329587</v>
      </c>
      <c r="J28" s="7">
        <f t="shared" si="3"/>
        <v>34.284198487991773</v>
      </c>
      <c r="K28" s="22">
        <v>6850</v>
      </c>
      <c r="L28" s="26">
        <f t="shared" si="4"/>
        <v>5.4272407076329587</v>
      </c>
      <c r="M28" s="26">
        <f t="shared" si="5"/>
        <v>34.284198487991773</v>
      </c>
    </row>
    <row r="29" spans="1:13" x14ac:dyDescent="0.25">
      <c r="A29" s="3" t="s">
        <v>46</v>
      </c>
      <c r="B29" s="12" t="s">
        <v>51</v>
      </c>
      <c r="C29" s="13">
        <v>42113.15</v>
      </c>
      <c r="D29" s="9">
        <v>68425.98</v>
      </c>
      <c r="E29" s="7">
        <v>17400.7</v>
      </c>
      <c r="F29" s="9">
        <f t="shared" si="0"/>
        <v>41.318922949245071</v>
      </c>
      <c r="G29" s="9">
        <f t="shared" si="1"/>
        <v>25.429960959273075</v>
      </c>
      <c r="H29" s="7">
        <v>3100</v>
      </c>
      <c r="I29" s="7">
        <f t="shared" si="2"/>
        <v>7.3611211699908461</v>
      </c>
      <c r="J29" s="7">
        <f t="shared" si="3"/>
        <v>4.5304429691763275</v>
      </c>
      <c r="K29" s="22">
        <v>2600</v>
      </c>
      <c r="L29" s="26">
        <f t="shared" si="4"/>
        <v>6.1738435619278063</v>
      </c>
      <c r="M29" s="26">
        <f t="shared" si="5"/>
        <v>3.7997263612446619</v>
      </c>
    </row>
    <row r="30" spans="1:13" x14ac:dyDescent="0.25">
      <c r="A30" s="3" t="s">
        <v>39</v>
      </c>
      <c r="B30" s="12" t="s">
        <v>9</v>
      </c>
      <c r="C30" s="13">
        <v>67241.8</v>
      </c>
      <c r="D30" s="9">
        <v>149624.74</v>
      </c>
      <c r="E30" s="7">
        <v>50640.04</v>
      </c>
      <c r="F30" s="9">
        <f t="shared" si="0"/>
        <v>75.310357545455346</v>
      </c>
      <c r="G30" s="9">
        <f t="shared" si="1"/>
        <v>33.844697073491993</v>
      </c>
      <c r="H30" s="7">
        <v>33567.33</v>
      </c>
      <c r="I30" s="7">
        <f t="shared" si="2"/>
        <v>49.920332293305655</v>
      </c>
      <c r="J30" s="7">
        <f t="shared" si="3"/>
        <v>22.434344748067737</v>
      </c>
      <c r="K30" s="22">
        <v>32048.3</v>
      </c>
      <c r="L30" s="26">
        <f t="shared" si="4"/>
        <v>47.661276170477294</v>
      </c>
      <c r="M30" s="26">
        <f t="shared" si="5"/>
        <v>21.419118255443585</v>
      </c>
    </row>
    <row r="31" spans="1:13" s="6" customFormat="1" x14ac:dyDescent="0.25">
      <c r="A31" s="5" t="s">
        <v>22</v>
      </c>
      <c r="B31" s="11" t="s">
        <v>13</v>
      </c>
      <c r="C31" s="8">
        <f>SUM(C32:C36)</f>
        <v>799429.64000000013</v>
      </c>
      <c r="D31" s="8">
        <f t="shared" ref="D31:E31" si="9">SUM(D32:D36)</f>
        <v>898887.75</v>
      </c>
      <c r="E31" s="8">
        <f t="shared" si="9"/>
        <v>932854.83000000007</v>
      </c>
      <c r="F31" s="8">
        <f t="shared" si="0"/>
        <v>116.69004791966431</v>
      </c>
      <c r="G31" s="8">
        <f t="shared" si="1"/>
        <v>103.77878995458556</v>
      </c>
      <c r="H31" s="10">
        <f>SUM(H32:H36)</f>
        <v>949927.68</v>
      </c>
      <c r="I31" s="10">
        <f t="shared" si="2"/>
        <v>118.82567676625048</v>
      </c>
      <c r="J31" s="10">
        <f t="shared" si="3"/>
        <v>105.67812054397226</v>
      </c>
      <c r="K31" s="21">
        <f>SUM(K32:K36)</f>
        <v>1006411.8700000001</v>
      </c>
      <c r="L31" s="25">
        <f t="shared" si="4"/>
        <v>125.89123790806656</v>
      </c>
      <c r="M31" s="25">
        <f t="shared" si="5"/>
        <v>111.96190736830044</v>
      </c>
    </row>
    <row r="32" spans="1:13" x14ac:dyDescent="0.25">
      <c r="A32" s="3" t="s">
        <v>16</v>
      </c>
      <c r="B32" s="12" t="s">
        <v>66</v>
      </c>
      <c r="C32" s="13">
        <v>256354.76</v>
      </c>
      <c r="D32" s="9">
        <v>264029.46000000002</v>
      </c>
      <c r="E32" s="7">
        <v>289028.84000000003</v>
      </c>
      <c r="F32" s="9">
        <f t="shared" si="0"/>
        <v>112.74564981746389</v>
      </c>
      <c r="G32" s="9">
        <f t="shared" si="1"/>
        <v>109.46840553323102</v>
      </c>
      <c r="H32" s="7">
        <v>306675.95</v>
      </c>
      <c r="I32" s="7">
        <f t="shared" si="2"/>
        <v>119.62951263319627</v>
      </c>
      <c r="J32" s="7">
        <f t="shared" si="3"/>
        <v>116.15217104939728</v>
      </c>
      <c r="K32" s="22">
        <v>326297.63</v>
      </c>
      <c r="L32" s="26">
        <f t="shared" si="4"/>
        <v>127.28362445854331</v>
      </c>
      <c r="M32" s="26">
        <f t="shared" si="5"/>
        <v>123.58379629303487</v>
      </c>
    </row>
    <row r="33" spans="1:13" x14ac:dyDescent="0.25">
      <c r="A33" s="3" t="s">
        <v>6</v>
      </c>
      <c r="B33" s="12" t="s">
        <v>37</v>
      </c>
      <c r="C33" s="13">
        <v>438531.82</v>
      </c>
      <c r="D33" s="9">
        <v>495116.81</v>
      </c>
      <c r="E33" s="7">
        <v>501317.66</v>
      </c>
      <c r="F33" s="9">
        <f t="shared" si="0"/>
        <v>114.31728260904761</v>
      </c>
      <c r="G33" s="9">
        <f t="shared" si="1"/>
        <v>101.25240142826092</v>
      </c>
      <c r="H33" s="7">
        <v>508197.95</v>
      </c>
      <c r="I33" s="7">
        <f t="shared" si="2"/>
        <v>115.88622006950374</v>
      </c>
      <c r="J33" s="7">
        <f t="shared" si="3"/>
        <v>102.64203107949415</v>
      </c>
      <c r="K33" s="22">
        <v>538240.16</v>
      </c>
      <c r="L33" s="26">
        <f t="shared" si="4"/>
        <v>122.73685407822859</v>
      </c>
      <c r="M33" s="26">
        <f t="shared" si="5"/>
        <v>108.70973255785843</v>
      </c>
    </row>
    <row r="34" spans="1:13" x14ac:dyDescent="0.25">
      <c r="A34" s="3" t="s">
        <v>0</v>
      </c>
      <c r="B34" s="12" t="s">
        <v>61</v>
      </c>
      <c r="C34" s="13">
        <v>63585.65</v>
      </c>
      <c r="D34" s="9">
        <v>84278.99</v>
      </c>
      <c r="E34" s="7">
        <v>83394.42</v>
      </c>
      <c r="F34" s="9">
        <f t="shared" si="0"/>
        <v>131.1528937739883</v>
      </c>
      <c r="G34" s="9">
        <f t="shared" si="1"/>
        <v>98.950426434868277</v>
      </c>
      <c r="H34" s="7">
        <v>80914.759999999995</v>
      </c>
      <c r="I34" s="7">
        <f t="shared" si="2"/>
        <v>127.25317740716655</v>
      </c>
      <c r="J34" s="7">
        <f t="shared" si="3"/>
        <v>96.008222215287574</v>
      </c>
      <c r="K34" s="22">
        <v>85440.03</v>
      </c>
      <c r="L34" s="26">
        <f t="shared" si="4"/>
        <v>134.36998756794969</v>
      </c>
      <c r="M34" s="26">
        <f t="shared" si="5"/>
        <v>101.37761499040269</v>
      </c>
    </row>
    <row r="35" spans="1:13" x14ac:dyDescent="0.25">
      <c r="A35" s="3" t="s">
        <v>41</v>
      </c>
      <c r="B35" s="12" t="s">
        <v>68</v>
      </c>
      <c r="C35" s="13">
        <v>1981.36</v>
      </c>
      <c r="D35" s="9">
        <v>1825.2</v>
      </c>
      <c r="E35" s="7">
        <v>1852</v>
      </c>
      <c r="F35" s="9">
        <f t="shared" si="0"/>
        <v>93.471151128517789</v>
      </c>
      <c r="G35" s="9">
        <f t="shared" si="1"/>
        <v>101.468332237563</v>
      </c>
      <c r="H35" s="7">
        <v>1652</v>
      </c>
      <c r="I35" s="7">
        <f t="shared" si="2"/>
        <v>83.377074332781532</v>
      </c>
      <c r="J35" s="7">
        <f t="shared" si="3"/>
        <v>90.510628972167424</v>
      </c>
      <c r="K35" s="22">
        <v>1715</v>
      </c>
      <c r="L35" s="26">
        <f t="shared" si="4"/>
        <v>86.556708523438459</v>
      </c>
      <c r="M35" s="26">
        <f t="shared" si="5"/>
        <v>93.962305500767044</v>
      </c>
    </row>
    <row r="36" spans="1:13" x14ac:dyDescent="0.25">
      <c r="A36" s="3" t="s">
        <v>30</v>
      </c>
      <c r="B36" s="12" t="s">
        <v>15</v>
      </c>
      <c r="C36" s="13">
        <v>38976.050000000003</v>
      </c>
      <c r="D36" s="9">
        <v>53637.29</v>
      </c>
      <c r="E36" s="7">
        <v>57261.91</v>
      </c>
      <c r="F36" s="9">
        <f t="shared" si="0"/>
        <v>146.91563152243492</v>
      </c>
      <c r="G36" s="9">
        <f t="shared" si="1"/>
        <v>106.75764938907241</v>
      </c>
      <c r="H36" s="7">
        <v>52487.02</v>
      </c>
      <c r="I36" s="7">
        <f t="shared" si="2"/>
        <v>134.66480056342292</v>
      </c>
      <c r="J36" s="7">
        <f t="shared" si="3"/>
        <v>97.855465852208411</v>
      </c>
      <c r="K36" s="22">
        <v>54719.05</v>
      </c>
      <c r="L36" s="26">
        <f t="shared" si="4"/>
        <v>140.39147117268169</v>
      </c>
      <c r="M36" s="26">
        <f t="shared" si="5"/>
        <v>102.01680584533635</v>
      </c>
    </row>
    <row r="37" spans="1:13" s="6" customFormat="1" x14ac:dyDescent="0.25">
      <c r="A37" s="5" t="s">
        <v>29</v>
      </c>
      <c r="B37" s="11" t="s">
        <v>54</v>
      </c>
      <c r="C37" s="8">
        <f>SUM(C38:C39)</f>
        <v>61995.65</v>
      </c>
      <c r="D37" s="8">
        <f t="shared" ref="D37:E37" si="10">SUM(D38:D39)</f>
        <v>81493.59</v>
      </c>
      <c r="E37" s="8">
        <f t="shared" si="10"/>
        <v>82621.739999999991</v>
      </c>
      <c r="F37" s="8">
        <f t="shared" si="0"/>
        <v>133.27022137843539</v>
      </c>
      <c r="G37" s="8">
        <f t="shared" si="1"/>
        <v>101.38434200775789</v>
      </c>
      <c r="H37" s="10">
        <f>SUM(H38:H39)</f>
        <v>129863.57</v>
      </c>
      <c r="I37" s="10">
        <f t="shared" si="2"/>
        <v>209.4720677983052</v>
      </c>
      <c r="J37" s="10">
        <f t="shared" si="3"/>
        <v>159.35433694846429</v>
      </c>
      <c r="K37" s="21">
        <f>SUM(K38:K39)</f>
        <v>89298.77</v>
      </c>
      <c r="L37" s="25">
        <f t="shared" si="4"/>
        <v>144.04038025248548</v>
      </c>
      <c r="M37" s="25">
        <f t="shared" si="5"/>
        <v>109.57766126145627</v>
      </c>
    </row>
    <row r="38" spans="1:13" x14ac:dyDescent="0.25">
      <c r="A38" s="3" t="s">
        <v>27</v>
      </c>
      <c r="B38" s="12" t="s">
        <v>40</v>
      </c>
      <c r="C38" s="13">
        <v>61798.39</v>
      </c>
      <c r="D38" s="9">
        <v>77167.77</v>
      </c>
      <c r="E38" s="7">
        <v>82328.73</v>
      </c>
      <c r="F38" s="9">
        <f t="shared" si="0"/>
        <v>133.22148036542697</v>
      </c>
      <c r="G38" s="9">
        <f t="shared" si="1"/>
        <v>106.68797348945031</v>
      </c>
      <c r="H38" s="7">
        <v>129365.57</v>
      </c>
      <c r="I38" s="7">
        <f t="shared" si="2"/>
        <v>209.33485484006948</v>
      </c>
      <c r="J38" s="7">
        <f t="shared" si="3"/>
        <v>167.64197021632216</v>
      </c>
      <c r="K38" s="22">
        <v>88800.77</v>
      </c>
      <c r="L38" s="26">
        <f t="shared" si="4"/>
        <v>143.69430983557987</v>
      </c>
      <c r="M38" s="26">
        <f t="shared" si="5"/>
        <v>115.07494644461022</v>
      </c>
    </row>
    <row r="39" spans="1:13" x14ac:dyDescent="0.25">
      <c r="A39" s="3" t="s">
        <v>8</v>
      </c>
      <c r="B39" s="12" t="s">
        <v>23</v>
      </c>
      <c r="C39" s="13">
        <v>197.26</v>
      </c>
      <c r="D39" s="9">
        <v>4325.82</v>
      </c>
      <c r="E39" s="7">
        <v>293.01</v>
      </c>
      <c r="F39" s="9">
        <f t="shared" si="0"/>
        <v>148.53999797221942</v>
      </c>
      <c r="G39" s="9">
        <f t="shared" si="1"/>
        <v>6.7735134610316656</v>
      </c>
      <c r="H39" s="7">
        <v>498</v>
      </c>
      <c r="I39" s="7">
        <f t="shared" si="2"/>
        <v>252.45868397039439</v>
      </c>
      <c r="J39" s="7">
        <f t="shared" si="3"/>
        <v>11.512268194238318</v>
      </c>
      <c r="K39" s="22">
        <v>498</v>
      </c>
      <c r="L39" s="26">
        <f t="shared" si="4"/>
        <v>252.45868397039439</v>
      </c>
      <c r="M39" s="26">
        <f t="shared" si="5"/>
        <v>11.512268194238318</v>
      </c>
    </row>
    <row r="40" spans="1:13" s="6" customFormat="1" x14ac:dyDescent="0.25">
      <c r="A40" s="5" t="s">
        <v>1</v>
      </c>
      <c r="B40" s="11" t="s">
        <v>63</v>
      </c>
      <c r="C40" s="8">
        <f>SUM(C41:C43)</f>
        <v>103410.71</v>
      </c>
      <c r="D40" s="8">
        <f t="shared" ref="D40:E40" si="11">SUM(D41:D43)</f>
        <v>95973.35</v>
      </c>
      <c r="E40" s="8">
        <f t="shared" si="11"/>
        <v>120808</v>
      </c>
      <c r="F40" s="8">
        <f t="shared" si="0"/>
        <v>116.82348955925357</v>
      </c>
      <c r="G40" s="8">
        <f t="shared" si="1"/>
        <v>125.87661053823795</v>
      </c>
      <c r="H40" s="10">
        <f>SUM(H41:H43)</f>
        <v>77604.05</v>
      </c>
      <c r="I40" s="10">
        <f t="shared" si="2"/>
        <v>75.0444997428216</v>
      </c>
      <c r="J40" s="10">
        <f t="shared" si="3"/>
        <v>80.859999156015704</v>
      </c>
      <c r="K40" s="21">
        <f>SUM(K41:K43)</f>
        <v>86542.25</v>
      </c>
      <c r="L40" s="25">
        <f t="shared" si="4"/>
        <v>83.687898477826906</v>
      </c>
      <c r="M40" s="25">
        <f t="shared" si="5"/>
        <v>90.173209542023898</v>
      </c>
    </row>
    <row r="41" spans="1:13" x14ac:dyDescent="0.25">
      <c r="A41" s="3" t="s">
        <v>62</v>
      </c>
      <c r="B41" s="12" t="s">
        <v>28</v>
      </c>
      <c r="C41" s="13">
        <v>3332.22</v>
      </c>
      <c r="D41" s="9">
        <v>5000</v>
      </c>
      <c r="E41" s="7">
        <v>5000</v>
      </c>
      <c r="F41" s="9">
        <f t="shared" si="0"/>
        <v>150.05011673899082</v>
      </c>
      <c r="G41" s="9">
        <f t="shared" si="1"/>
        <v>100</v>
      </c>
      <c r="H41" s="7">
        <v>4500</v>
      </c>
      <c r="I41" s="7">
        <f t="shared" si="2"/>
        <v>135.04510506509175</v>
      </c>
      <c r="J41" s="7">
        <f t="shared" si="3"/>
        <v>90</v>
      </c>
      <c r="K41" s="22">
        <v>4500</v>
      </c>
      <c r="L41" s="26">
        <f t="shared" si="4"/>
        <v>135.04510506509175</v>
      </c>
      <c r="M41" s="26">
        <f t="shared" si="5"/>
        <v>90</v>
      </c>
    </row>
    <row r="42" spans="1:13" x14ac:dyDescent="0.25">
      <c r="A42" s="3" t="s">
        <v>48</v>
      </c>
      <c r="B42" s="12" t="s">
        <v>5</v>
      </c>
      <c r="C42" s="13">
        <v>5082.8</v>
      </c>
      <c r="D42" s="9">
        <v>6000</v>
      </c>
      <c r="E42" s="7">
        <v>3360</v>
      </c>
      <c r="F42" s="9">
        <f t="shared" si="0"/>
        <v>66.105296293381599</v>
      </c>
      <c r="G42" s="9">
        <f t="shared" si="1"/>
        <v>56.000000000000007</v>
      </c>
      <c r="H42" s="7">
        <v>60</v>
      </c>
      <c r="I42" s="7">
        <f t="shared" si="2"/>
        <v>1.1804517195246713</v>
      </c>
      <c r="J42" s="7">
        <f t="shared" si="3"/>
        <v>1</v>
      </c>
      <c r="K42" s="22">
        <v>60</v>
      </c>
      <c r="L42" s="26">
        <f t="shared" si="4"/>
        <v>1.1804517195246713</v>
      </c>
      <c r="M42" s="26">
        <f t="shared" si="5"/>
        <v>1</v>
      </c>
    </row>
    <row r="43" spans="1:13" x14ac:dyDescent="0.25">
      <c r="A43" s="3" t="s">
        <v>42</v>
      </c>
      <c r="B43" s="12" t="s">
        <v>19</v>
      </c>
      <c r="C43" s="13">
        <v>94995.69</v>
      </c>
      <c r="D43" s="9">
        <v>84973.35</v>
      </c>
      <c r="E43" s="7">
        <v>112448</v>
      </c>
      <c r="F43" s="9">
        <f t="shared" si="0"/>
        <v>118.37168612597056</v>
      </c>
      <c r="G43" s="9">
        <f t="shared" si="1"/>
        <v>132.33325507350244</v>
      </c>
      <c r="H43" s="7">
        <v>73044.05</v>
      </c>
      <c r="I43" s="7">
        <f t="shared" si="2"/>
        <v>76.891962151124957</v>
      </c>
      <c r="J43" s="7">
        <f t="shared" si="3"/>
        <v>85.9611278124259</v>
      </c>
      <c r="K43" s="22">
        <v>81982.25</v>
      </c>
      <c r="L43" s="26">
        <f t="shared" si="4"/>
        <v>86.30102060419793</v>
      </c>
      <c r="M43" s="26">
        <f t="shared" si="5"/>
        <v>96.479955185949478</v>
      </c>
    </row>
    <row r="44" spans="1:13" s="6" customFormat="1" x14ac:dyDescent="0.25">
      <c r="A44" s="5" t="s">
        <v>17</v>
      </c>
      <c r="B44" s="11" t="s">
        <v>10</v>
      </c>
      <c r="C44" s="8">
        <f>SUM(C45:C45)</f>
        <v>5991.96</v>
      </c>
      <c r="D44" s="8">
        <f t="shared" ref="D44:E44" si="12">SUM(D45:D45)</f>
        <v>12703.88</v>
      </c>
      <c r="E44" s="8">
        <f t="shared" si="12"/>
        <v>3976.3</v>
      </c>
      <c r="F44" s="8">
        <f t="shared" si="0"/>
        <v>66.360589857075141</v>
      </c>
      <c r="G44" s="8">
        <f t="shared" si="1"/>
        <v>31.299886333938925</v>
      </c>
      <c r="H44" s="10">
        <f>H45</f>
        <v>2872.26</v>
      </c>
      <c r="I44" s="10">
        <f t="shared" si="2"/>
        <v>47.935233212504755</v>
      </c>
      <c r="J44" s="10">
        <f t="shared" si="3"/>
        <v>22.609313060261908</v>
      </c>
      <c r="K44" s="21">
        <f>K45</f>
        <v>2872.5</v>
      </c>
      <c r="L44" s="25">
        <f t="shared" si="4"/>
        <v>47.939238579696791</v>
      </c>
      <c r="M44" s="25">
        <f t="shared" si="5"/>
        <v>22.611202246872612</v>
      </c>
    </row>
    <row r="45" spans="1:13" x14ac:dyDescent="0.25">
      <c r="A45" s="3" t="s">
        <v>2</v>
      </c>
      <c r="B45" s="12" t="s">
        <v>33</v>
      </c>
      <c r="C45" s="13">
        <v>5991.96</v>
      </c>
      <c r="D45" s="9">
        <v>12703.88</v>
      </c>
      <c r="E45" s="7">
        <v>3976.3</v>
      </c>
      <c r="F45" s="9">
        <f t="shared" si="0"/>
        <v>66.360589857075141</v>
      </c>
      <c r="G45" s="9">
        <f t="shared" si="1"/>
        <v>31.299886333938925</v>
      </c>
      <c r="H45" s="7">
        <v>2872.26</v>
      </c>
      <c r="I45" s="7">
        <f t="shared" si="2"/>
        <v>47.935233212504755</v>
      </c>
      <c r="J45" s="7">
        <f t="shared" si="3"/>
        <v>22.609313060261908</v>
      </c>
      <c r="K45" s="22">
        <v>2872.5</v>
      </c>
      <c r="L45" s="26">
        <f t="shared" si="4"/>
        <v>47.939238579696791</v>
      </c>
      <c r="M45" s="26">
        <f t="shared" si="5"/>
        <v>22.611202246872612</v>
      </c>
    </row>
    <row r="46" spans="1:13" s="6" customFormat="1" x14ac:dyDescent="0.25">
      <c r="A46" s="5"/>
      <c r="B46" s="5" t="s">
        <v>72</v>
      </c>
      <c r="C46" s="8">
        <f>C8+C19+C21+C27+C31+C37+C40+C44+C17</f>
        <v>1578636.95</v>
      </c>
      <c r="D46" s="8">
        <f>D8+D19+D21+D27+D31+D37+D40+D44+D17</f>
        <v>1980081.47</v>
      </c>
      <c r="E46" s="8">
        <f>E8+E19+E21+E27+E31+E37+E40+E44+E17</f>
        <v>1642758.8000000003</v>
      </c>
      <c r="F46" s="8">
        <f t="shared" ref="F46" si="13">E46/C46*100</f>
        <v>104.06184905275404</v>
      </c>
      <c r="G46" s="8">
        <f t="shared" ref="G46" si="14">E46/D46*100</f>
        <v>82.964202477992004</v>
      </c>
      <c r="H46" s="8">
        <f>H8+H19+H21+H27+H31+H37+H40+H44+H17</f>
        <v>1514568.3100000003</v>
      </c>
      <c r="I46" s="10">
        <f t="shared" si="2"/>
        <v>95.941521576572768</v>
      </c>
      <c r="J46" s="10">
        <f t="shared" si="3"/>
        <v>76.490201688519434</v>
      </c>
      <c r="K46" s="23">
        <f>K8+K19+K21+K27+K31+K37+K40+K44+K17</f>
        <v>1540726.5100000002</v>
      </c>
      <c r="L46" s="24">
        <f t="shared" si="4"/>
        <v>97.598533342324231</v>
      </c>
      <c r="M46" s="24">
        <f t="shared" si="5"/>
        <v>77.811268543409994</v>
      </c>
    </row>
  </sheetData>
  <autoFilter ref="A7:K46" xr:uid="{00000000-0009-0000-0000-000000000000}"/>
  <mergeCells count="14">
    <mergeCell ref="L4:L5"/>
    <mergeCell ref="M4:M5"/>
    <mergeCell ref="H4:H6"/>
    <mergeCell ref="K4:K6"/>
    <mergeCell ref="A1:K1"/>
    <mergeCell ref="A4:A6"/>
    <mergeCell ref="B4:B6"/>
    <mergeCell ref="C4:C6"/>
    <mergeCell ref="D4:D6"/>
    <mergeCell ref="E4:E6"/>
    <mergeCell ref="F4:F5"/>
    <mergeCell ref="G4:G5"/>
    <mergeCell ref="I4:I5"/>
    <mergeCell ref="J4:J5"/>
  </mergeCells>
  <pageMargins left="0.51181102362204722" right="0.51181102362204722" top="0.74803149606299213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Ивановна</dc:creator>
  <cp:lastModifiedBy>Пользователь</cp:lastModifiedBy>
  <cp:lastPrinted>2020-11-10T02:04:27Z</cp:lastPrinted>
  <dcterms:created xsi:type="dcterms:W3CDTF">2020-11-10T01:33:42Z</dcterms:created>
  <dcterms:modified xsi:type="dcterms:W3CDTF">2024-10-30T05:32:09Z</dcterms:modified>
</cp:coreProperties>
</file>