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7F1AF89D-481B-4148-98D9-4233ECEEC10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3" sheetId="2" r:id="rId1"/>
  </sheets>
  <calcPr calcId="191029"/>
</workbook>
</file>

<file path=xl/calcChain.xml><?xml version="1.0" encoding="utf-8"?>
<calcChain xmlns="http://schemas.openxmlformats.org/spreadsheetml/2006/main">
  <c r="E442" i="2" l="1"/>
  <c r="F442" i="2"/>
  <c r="D442" i="2"/>
  <c r="E381" i="2"/>
  <c r="E380" i="2" s="1"/>
  <c r="F381" i="2"/>
  <c r="F380" i="2" s="1"/>
  <c r="D381" i="2"/>
  <c r="D380" i="2" s="1"/>
  <c r="E44" i="2"/>
  <c r="E43" i="2" s="1"/>
  <c r="F44" i="2"/>
  <c r="F43" i="2" s="1"/>
  <c r="D44" i="2"/>
  <c r="D43" i="2" s="1"/>
  <c r="D452" i="2" l="1"/>
  <c r="D451" i="2" s="1"/>
  <c r="E451" i="2"/>
  <c r="F451" i="2"/>
  <c r="E445" i="2" l="1"/>
  <c r="E444" i="2" s="1"/>
  <c r="E443" i="2" s="1"/>
  <c r="F445" i="2"/>
  <c r="F444" i="2" s="1"/>
  <c r="F443" i="2" s="1"/>
  <c r="D445" i="2"/>
  <c r="D444" i="2" s="1"/>
  <c r="D443" i="2" s="1"/>
  <c r="E227" i="2"/>
  <c r="E226" i="2" s="1"/>
  <c r="F227" i="2"/>
  <c r="F226" i="2" s="1"/>
  <c r="D227" i="2"/>
  <c r="D226" i="2" s="1"/>
  <c r="E545" i="2"/>
  <c r="F545" i="2"/>
  <c r="D545" i="2"/>
  <c r="D543" i="2"/>
  <c r="D524" i="2"/>
  <c r="D523" i="2" s="1"/>
  <c r="E467" i="2"/>
  <c r="F467" i="2"/>
  <c r="D467" i="2"/>
  <c r="E524" i="2"/>
  <c r="E523" i="2" s="1"/>
  <c r="F524" i="2"/>
  <c r="F523" i="2" s="1"/>
  <c r="D460" i="2"/>
  <c r="D612" i="2"/>
  <c r="D610" i="2"/>
  <c r="D609" i="2" s="1"/>
  <c r="D63" i="2"/>
  <c r="D62" i="2" s="1"/>
  <c r="D136" i="2"/>
  <c r="D135" i="2" s="1"/>
  <c r="D134" i="2" s="1"/>
  <c r="E581" i="2"/>
  <c r="E580" i="2" s="1"/>
  <c r="F581" i="2"/>
  <c r="F580" i="2" s="1"/>
  <c r="D581" i="2"/>
  <c r="D580" i="2" s="1"/>
  <c r="E578" i="2"/>
  <c r="E577" i="2" s="1"/>
  <c r="F578" i="2"/>
  <c r="F577" i="2" s="1"/>
  <c r="D578" i="2"/>
  <c r="D577" i="2" s="1"/>
  <c r="E453" i="2"/>
  <c r="F453" i="2"/>
  <c r="D453" i="2"/>
  <c r="E440" i="2"/>
  <c r="E439" i="2" s="1"/>
  <c r="E438" i="2" s="1"/>
  <c r="F440" i="2"/>
  <c r="F439" i="2" s="1"/>
  <c r="F438" i="2" s="1"/>
  <c r="D440" i="2"/>
  <c r="D439" i="2" s="1"/>
  <c r="D438" i="2" s="1"/>
  <c r="E436" i="2"/>
  <c r="E435" i="2" s="1"/>
  <c r="E434" i="2" s="1"/>
  <c r="F436" i="2"/>
  <c r="F435" i="2" s="1"/>
  <c r="F434" i="2" s="1"/>
  <c r="D436" i="2"/>
  <c r="D435" i="2" s="1"/>
  <c r="D434" i="2" s="1"/>
  <c r="E432" i="2"/>
  <c r="F432" i="2"/>
  <c r="D432" i="2"/>
  <c r="E430" i="2"/>
  <c r="F430" i="2"/>
  <c r="D430" i="2"/>
  <c r="E428" i="2"/>
  <c r="F428" i="2"/>
  <c r="D428" i="2"/>
  <c r="E424" i="2"/>
  <c r="E423" i="2" s="1"/>
  <c r="F424" i="2"/>
  <c r="F423" i="2" s="1"/>
  <c r="D424" i="2"/>
  <c r="D423" i="2" s="1"/>
  <c r="E320" i="2"/>
  <c r="E319" i="2" s="1"/>
  <c r="F320" i="2"/>
  <c r="F319" i="2" s="1"/>
  <c r="D320" i="2"/>
  <c r="D319" i="2" s="1"/>
  <c r="E317" i="2"/>
  <c r="E316" i="2" s="1"/>
  <c r="F317" i="2"/>
  <c r="F316" i="2" s="1"/>
  <c r="D317" i="2"/>
  <c r="D316" i="2" s="1"/>
  <c r="E78" i="2"/>
  <c r="E77" i="2" s="1"/>
  <c r="F78" i="2"/>
  <c r="F77" i="2" s="1"/>
  <c r="D78" i="2"/>
  <c r="D77" i="2" s="1"/>
  <c r="E75" i="2"/>
  <c r="E74" i="2" s="1"/>
  <c r="F75" i="2"/>
  <c r="F74" i="2" s="1"/>
  <c r="D75" i="2"/>
  <c r="D74" i="2" s="1"/>
  <c r="D30" i="2"/>
  <c r="D29" i="2" s="1"/>
  <c r="E191" i="2"/>
  <c r="E190" i="2" s="1"/>
  <c r="E189" i="2" s="1"/>
  <c r="F191" i="2"/>
  <c r="F190" i="2" s="1"/>
  <c r="F189" i="2" s="1"/>
  <c r="D191" i="2"/>
  <c r="D190" i="2" s="1"/>
  <c r="D189" i="2" s="1"/>
  <c r="E251" i="2"/>
  <c r="E250" i="2" s="1"/>
  <c r="F251" i="2"/>
  <c r="F250" i="2" s="1"/>
  <c r="D251" i="2"/>
  <c r="D250" i="2" s="1"/>
  <c r="D248" i="2"/>
  <c r="D247" i="2" s="1"/>
  <c r="F128" i="2"/>
  <c r="F127" i="2" s="1"/>
  <c r="F126" i="2" s="1"/>
  <c r="E128" i="2"/>
  <c r="E127" i="2" s="1"/>
  <c r="E126" i="2" s="1"/>
  <c r="D127" i="2"/>
  <c r="D126" i="2" s="1"/>
  <c r="F124" i="2"/>
  <c r="F123" i="2" s="1"/>
  <c r="F122" i="2" s="1"/>
  <c r="E124" i="2"/>
  <c r="E123" i="2" s="1"/>
  <c r="E122" i="2" s="1"/>
  <c r="D123" i="2"/>
  <c r="D122" i="2" s="1"/>
  <c r="F120" i="2"/>
  <c r="F119" i="2" s="1"/>
  <c r="F118" i="2" s="1"/>
  <c r="E120" i="2"/>
  <c r="E119" i="2" s="1"/>
  <c r="E118" i="2" s="1"/>
  <c r="D119" i="2"/>
  <c r="D118" i="2" s="1"/>
  <c r="E99" i="2"/>
  <c r="E98" i="2" s="1"/>
  <c r="F99" i="2"/>
  <c r="F98" i="2" s="1"/>
  <c r="D99" i="2"/>
  <c r="D98" i="2" s="1"/>
  <c r="F629" i="2"/>
  <c r="E629" i="2"/>
  <c r="D491" i="2"/>
  <c r="D490" i="2" s="1"/>
  <c r="F483" i="2"/>
  <c r="F482" i="2" s="1"/>
  <c r="E483" i="2"/>
  <c r="E482" i="2" s="1"/>
  <c r="D482" i="2"/>
  <c r="F481" i="2"/>
  <c r="F480" i="2" s="1"/>
  <c r="E481" i="2"/>
  <c r="E480" i="2" s="1"/>
  <c r="D480" i="2"/>
  <c r="F479" i="2"/>
  <c r="F478" i="2" s="1"/>
  <c r="E479" i="2"/>
  <c r="E478" i="2" s="1"/>
  <c r="D478" i="2"/>
  <c r="E639" i="2"/>
  <c r="E638" i="2" s="1"/>
  <c r="F639" i="2"/>
  <c r="F638" i="2" s="1"/>
  <c r="D639" i="2"/>
  <c r="D638" i="2" s="1"/>
  <c r="E187" i="2"/>
  <c r="E186" i="2" s="1"/>
  <c r="F187" i="2"/>
  <c r="F186" i="2" s="1"/>
  <c r="D187" i="2"/>
  <c r="D186" i="2" s="1"/>
  <c r="E184" i="2"/>
  <c r="E183" i="2" s="1"/>
  <c r="F184" i="2"/>
  <c r="F183" i="2" s="1"/>
  <c r="D184" i="2"/>
  <c r="D183" i="2" s="1"/>
  <c r="E181" i="2"/>
  <c r="E180" i="2" s="1"/>
  <c r="F181" i="2"/>
  <c r="F180" i="2" s="1"/>
  <c r="D181" i="2"/>
  <c r="D180" i="2" s="1"/>
  <c r="E178" i="2"/>
  <c r="E177" i="2" s="1"/>
  <c r="F178" i="2"/>
  <c r="F177" i="2" s="1"/>
  <c r="D178" i="2"/>
  <c r="D177" i="2" s="1"/>
  <c r="E175" i="2"/>
  <c r="E174" i="2" s="1"/>
  <c r="F175" i="2"/>
  <c r="F174" i="2" s="1"/>
  <c r="D175" i="2"/>
  <c r="D174" i="2" s="1"/>
  <c r="E210" i="2"/>
  <c r="E209" i="2" s="1"/>
  <c r="F210" i="2"/>
  <c r="F209" i="2" s="1"/>
  <c r="D210" i="2"/>
  <c r="D209" i="2" s="1"/>
  <c r="E207" i="2"/>
  <c r="E206" i="2" s="1"/>
  <c r="F207" i="2"/>
  <c r="F206" i="2" s="1"/>
  <c r="D207" i="2"/>
  <c r="D206" i="2" s="1"/>
  <c r="E204" i="2"/>
  <c r="E203" i="2" s="1"/>
  <c r="F204" i="2"/>
  <c r="F203" i="2" s="1"/>
  <c r="D204" i="2"/>
  <c r="D203" i="2" s="1"/>
  <c r="E201" i="2"/>
  <c r="E200" i="2" s="1"/>
  <c r="F201" i="2"/>
  <c r="F200" i="2" s="1"/>
  <c r="D201" i="2"/>
  <c r="D200" i="2" s="1"/>
  <c r="E198" i="2"/>
  <c r="E197" i="2" s="1"/>
  <c r="F198" i="2"/>
  <c r="F197" i="2" s="1"/>
  <c r="D198" i="2"/>
  <c r="D197" i="2" s="1"/>
  <c r="E195" i="2"/>
  <c r="E194" i="2" s="1"/>
  <c r="F195" i="2"/>
  <c r="F194" i="2" s="1"/>
  <c r="D195" i="2"/>
  <c r="D194" i="2" s="1"/>
  <c r="E217" i="2"/>
  <c r="E216" i="2" s="1"/>
  <c r="F217" i="2"/>
  <c r="F216" i="2" s="1"/>
  <c r="D217" i="2"/>
  <c r="D216" i="2" s="1"/>
  <c r="E214" i="2"/>
  <c r="E213" i="2" s="1"/>
  <c r="F214" i="2"/>
  <c r="F213" i="2" s="1"/>
  <c r="D214" i="2"/>
  <c r="D213" i="2" s="1"/>
  <c r="E224" i="2"/>
  <c r="E223" i="2" s="1"/>
  <c r="F224" i="2"/>
  <c r="F223" i="2" s="1"/>
  <c r="D224" i="2"/>
  <c r="D223" i="2" s="1"/>
  <c r="E221" i="2"/>
  <c r="E220" i="2" s="1"/>
  <c r="F221" i="2"/>
  <c r="F220" i="2" s="1"/>
  <c r="D221" i="2"/>
  <c r="D220" i="2" s="1"/>
  <c r="E231" i="2"/>
  <c r="E230" i="2" s="1"/>
  <c r="F231" i="2"/>
  <c r="F230" i="2" s="1"/>
  <c r="D231" i="2"/>
  <c r="D230" i="2" s="1"/>
  <c r="E267" i="2"/>
  <c r="E266" i="2" s="1"/>
  <c r="F267" i="2"/>
  <c r="F266" i="2" s="1"/>
  <c r="D267" i="2"/>
  <c r="D266" i="2" s="1"/>
  <c r="E264" i="2"/>
  <c r="E263" i="2" s="1"/>
  <c r="F264" i="2"/>
  <c r="F263" i="2" s="1"/>
  <c r="D264" i="2"/>
  <c r="D263" i="2" s="1"/>
  <c r="E261" i="2"/>
  <c r="E260" i="2" s="1"/>
  <c r="F261" i="2"/>
  <c r="F260" i="2" s="1"/>
  <c r="D261" i="2"/>
  <c r="D260" i="2" s="1"/>
  <c r="E258" i="2"/>
  <c r="E257" i="2" s="1"/>
  <c r="F258" i="2"/>
  <c r="F257" i="2" s="1"/>
  <c r="D258" i="2"/>
  <c r="D257" i="2" s="1"/>
  <c r="E255" i="2"/>
  <c r="E254" i="2" s="1"/>
  <c r="F255" i="2"/>
  <c r="F254" i="2" s="1"/>
  <c r="D255" i="2"/>
  <c r="D254" i="2" s="1"/>
  <c r="E248" i="2"/>
  <c r="E247" i="2" s="1"/>
  <c r="F248" i="2"/>
  <c r="F247" i="2" s="1"/>
  <c r="E244" i="2"/>
  <c r="F244" i="2"/>
  <c r="E242" i="2"/>
  <c r="F242" i="2"/>
  <c r="D244" i="2"/>
  <c r="D242" i="2"/>
  <c r="E238" i="2"/>
  <c r="F238" i="2"/>
  <c r="D238" i="2"/>
  <c r="E236" i="2"/>
  <c r="F236" i="2"/>
  <c r="D236" i="2"/>
  <c r="E288" i="2"/>
  <c r="E287" i="2" s="1"/>
  <c r="F288" i="2"/>
  <c r="F287" i="2" s="1"/>
  <c r="D288" i="2"/>
  <c r="D287" i="2" s="1"/>
  <c r="E284" i="2"/>
  <c r="E283" i="2" s="1"/>
  <c r="F284" i="2"/>
  <c r="F283" i="2" s="1"/>
  <c r="D284" i="2"/>
  <c r="D283" i="2" s="1"/>
  <c r="E280" i="2"/>
  <c r="E279" i="2" s="1"/>
  <c r="F280" i="2"/>
  <c r="F279" i="2" s="1"/>
  <c r="D280" i="2"/>
  <c r="D279" i="2" s="1"/>
  <c r="E276" i="2"/>
  <c r="E275" i="2" s="1"/>
  <c r="F276" i="2"/>
  <c r="F275" i="2" s="1"/>
  <c r="D276" i="2"/>
  <c r="D275" i="2" s="1"/>
  <c r="E272" i="2"/>
  <c r="E271" i="2" s="1"/>
  <c r="F272" i="2"/>
  <c r="F271" i="2" s="1"/>
  <c r="D272" i="2"/>
  <c r="D271" i="2" s="1"/>
  <c r="E293" i="2"/>
  <c r="E292" i="2" s="1"/>
  <c r="F293" i="2"/>
  <c r="F292" i="2" s="1"/>
  <c r="D293" i="2"/>
  <c r="D292" i="2" s="1"/>
  <c r="E297" i="2"/>
  <c r="E296" i="2" s="1"/>
  <c r="F297" i="2"/>
  <c r="F296" i="2" s="1"/>
  <c r="D297" i="2"/>
  <c r="D296" i="2" s="1"/>
  <c r="E301" i="2"/>
  <c r="E300" i="2" s="1"/>
  <c r="F301" i="2"/>
  <c r="F300" i="2" s="1"/>
  <c r="D301" i="2"/>
  <c r="D300" i="2" s="1"/>
  <c r="E306" i="2"/>
  <c r="E305" i="2" s="1"/>
  <c r="F306" i="2"/>
  <c r="F305" i="2" s="1"/>
  <c r="D306" i="2"/>
  <c r="D305" i="2" s="1"/>
  <c r="E312" i="2"/>
  <c r="E311" i="2" s="1"/>
  <c r="E310" i="2" s="1"/>
  <c r="F312" i="2"/>
  <c r="F311" i="2" s="1"/>
  <c r="F310" i="2" s="1"/>
  <c r="D312" i="2"/>
  <c r="D311" i="2" s="1"/>
  <c r="D310" i="2" s="1"/>
  <c r="E323" i="2"/>
  <c r="E322" i="2" s="1"/>
  <c r="F323" i="2"/>
  <c r="F322" i="2" s="1"/>
  <c r="D323" i="2"/>
  <c r="D322" i="2" s="1"/>
  <c r="E328" i="2"/>
  <c r="E327" i="2" s="1"/>
  <c r="E326" i="2" s="1"/>
  <c r="E325" i="2" s="1"/>
  <c r="F328" i="2"/>
  <c r="F327" i="2" s="1"/>
  <c r="F326" i="2" s="1"/>
  <c r="F325" i="2" s="1"/>
  <c r="D328" i="2"/>
  <c r="D327" i="2" s="1"/>
  <c r="D326" i="2" s="1"/>
  <c r="D325" i="2" s="1"/>
  <c r="E337" i="2"/>
  <c r="E336" i="2" s="1"/>
  <c r="F337" i="2"/>
  <c r="F336" i="2" s="1"/>
  <c r="D337" i="2"/>
  <c r="D336" i="2" s="1"/>
  <c r="E334" i="2"/>
  <c r="E333" i="2" s="1"/>
  <c r="F334" i="2"/>
  <c r="F333" i="2" s="1"/>
  <c r="D334" i="2"/>
  <c r="D333" i="2" s="1"/>
  <c r="E342" i="2"/>
  <c r="E341" i="2" s="1"/>
  <c r="E340" i="2" s="1"/>
  <c r="E339" i="2" s="1"/>
  <c r="F342" i="2"/>
  <c r="F341" i="2" s="1"/>
  <c r="F340" i="2" s="1"/>
  <c r="F339" i="2" s="1"/>
  <c r="D342" i="2"/>
  <c r="D341" i="2" s="1"/>
  <c r="D340" i="2" s="1"/>
  <c r="D339" i="2" s="1"/>
  <c r="E350" i="2"/>
  <c r="E349" i="2" s="1"/>
  <c r="F350" i="2"/>
  <c r="F349" i="2" s="1"/>
  <c r="D350" i="2"/>
  <c r="D349" i="2" s="1"/>
  <c r="E347" i="2"/>
  <c r="E346" i="2" s="1"/>
  <c r="F347" i="2"/>
  <c r="F346" i="2" s="1"/>
  <c r="D347" i="2"/>
  <c r="D346" i="2" s="1"/>
  <c r="E363" i="2"/>
  <c r="E362" i="2" s="1"/>
  <c r="F363" i="2"/>
  <c r="F362" i="2" s="1"/>
  <c r="D363" i="2"/>
  <c r="D362" i="2" s="1"/>
  <c r="E360" i="2"/>
  <c r="E359" i="2" s="1"/>
  <c r="F360" i="2"/>
  <c r="F359" i="2" s="1"/>
  <c r="D360" i="2"/>
  <c r="D359" i="2" s="1"/>
  <c r="E357" i="2"/>
  <c r="E356" i="2" s="1"/>
  <c r="F357" i="2"/>
  <c r="F356" i="2" s="1"/>
  <c r="D357" i="2"/>
  <c r="D356" i="2" s="1"/>
  <c r="E354" i="2"/>
  <c r="E353" i="2" s="1"/>
  <c r="F354" i="2"/>
  <c r="F353" i="2" s="1"/>
  <c r="D354" i="2"/>
  <c r="D353" i="2" s="1"/>
  <c r="E367" i="2"/>
  <c r="E366" i="2" s="1"/>
  <c r="E365" i="2" s="1"/>
  <c r="F367" i="2"/>
  <c r="F366" i="2" s="1"/>
  <c r="F365" i="2" s="1"/>
  <c r="D367" i="2"/>
  <c r="D366" i="2" s="1"/>
  <c r="D365" i="2" s="1"/>
  <c r="E371" i="2"/>
  <c r="E370" i="2" s="1"/>
  <c r="E369" i="2" s="1"/>
  <c r="F371" i="2"/>
  <c r="F370" i="2" s="1"/>
  <c r="F369" i="2" s="1"/>
  <c r="D371" i="2"/>
  <c r="D370" i="2" s="1"/>
  <c r="D369" i="2" s="1"/>
  <c r="E376" i="2"/>
  <c r="E375" i="2" s="1"/>
  <c r="E374" i="2" s="1"/>
  <c r="F376" i="2"/>
  <c r="F375" i="2" s="1"/>
  <c r="F374" i="2" s="1"/>
  <c r="D376" i="2"/>
  <c r="D375" i="2" s="1"/>
  <c r="D374" i="2" s="1"/>
  <c r="E388" i="2"/>
  <c r="E387" i="2" s="1"/>
  <c r="E386" i="2" s="1"/>
  <c r="F388" i="2"/>
  <c r="F387" i="2" s="1"/>
  <c r="F386" i="2" s="1"/>
  <c r="D388" i="2"/>
  <c r="D387" i="2" s="1"/>
  <c r="D386" i="2" s="1"/>
  <c r="E384" i="2"/>
  <c r="E383" i="2" s="1"/>
  <c r="E379" i="2" s="1"/>
  <c r="F384" i="2"/>
  <c r="F383" i="2" s="1"/>
  <c r="F379" i="2" s="1"/>
  <c r="D384" i="2"/>
  <c r="D383" i="2" s="1"/>
  <c r="D379" i="2" s="1"/>
  <c r="E396" i="2"/>
  <c r="E395" i="2" s="1"/>
  <c r="F396" i="2"/>
  <c r="F395" i="2" s="1"/>
  <c r="D396" i="2"/>
  <c r="D395" i="2" s="1"/>
  <c r="E393" i="2"/>
  <c r="E392" i="2" s="1"/>
  <c r="F393" i="2"/>
  <c r="F392" i="2" s="1"/>
  <c r="D393" i="2"/>
  <c r="D392" i="2" s="1"/>
  <c r="E419" i="2"/>
  <c r="E418" i="2" s="1"/>
  <c r="F419" i="2"/>
  <c r="F418" i="2" s="1"/>
  <c r="D419" i="2"/>
  <c r="D418" i="2" s="1"/>
  <c r="E416" i="2"/>
  <c r="E415" i="2" s="1"/>
  <c r="F416" i="2"/>
  <c r="F415" i="2" s="1"/>
  <c r="D416" i="2"/>
  <c r="D415" i="2" s="1"/>
  <c r="E411" i="2"/>
  <c r="E410" i="2" s="1"/>
  <c r="F411" i="2"/>
  <c r="F410" i="2" s="1"/>
  <c r="D411" i="2"/>
  <c r="D410" i="2" s="1"/>
  <c r="E408" i="2"/>
  <c r="E407" i="2" s="1"/>
  <c r="F408" i="2"/>
  <c r="F407" i="2" s="1"/>
  <c r="D408" i="2"/>
  <c r="D407" i="2" s="1"/>
  <c r="E405" i="2"/>
  <c r="E404" i="2" s="1"/>
  <c r="F405" i="2"/>
  <c r="F404" i="2" s="1"/>
  <c r="D405" i="2"/>
  <c r="D404" i="2" s="1"/>
  <c r="E401" i="2"/>
  <c r="E400" i="2" s="1"/>
  <c r="E399" i="2" s="1"/>
  <c r="F401" i="2"/>
  <c r="F400" i="2" s="1"/>
  <c r="F399" i="2" s="1"/>
  <c r="D401" i="2"/>
  <c r="D400" i="2" s="1"/>
  <c r="D399" i="2" s="1"/>
  <c r="E636" i="2"/>
  <c r="E635" i="2" s="1"/>
  <c r="F636" i="2"/>
  <c r="F635" i="2" s="1"/>
  <c r="D636" i="2"/>
  <c r="D635" i="2" s="1"/>
  <c r="E633" i="2"/>
  <c r="F633" i="2"/>
  <c r="D633" i="2"/>
  <c r="E631" i="2"/>
  <c r="F631" i="2"/>
  <c r="D631" i="2"/>
  <c r="D629" i="2"/>
  <c r="E627" i="2"/>
  <c r="F627" i="2"/>
  <c r="D627" i="2"/>
  <c r="E624" i="2"/>
  <c r="F624" i="2"/>
  <c r="D624" i="2"/>
  <c r="E622" i="2"/>
  <c r="F622" i="2"/>
  <c r="D622" i="2"/>
  <c r="E619" i="2"/>
  <c r="F619" i="2"/>
  <c r="D619" i="2"/>
  <c r="E617" i="2"/>
  <c r="F617" i="2"/>
  <c r="D617" i="2"/>
  <c r="E614" i="2"/>
  <c r="E613" i="2" s="1"/>
  <c r="F614" i="2"/>
  <c r="F613" i="2" s="1"/>
  <c r="D614" i="2"/>
  <c r="D613" i="2" s="1"/>
  <c r="E611" i="2"/>
  <c r="F611" i="2"/>
  <c r="D611" i="2"/>
  <c r="E609" i="2"/>
  <c r="F609" i="2"/>
  <c r="E605" i="2"/>
  <c r="F605" i="2"/>
  <c r="D605" i="2"/>
  <c r="E603" i="2"/>
  <c r="F603" i="2"/>
  <c r="D603" i="2"/>
  <c r="E600" i="2"/>
  <c r="E599" i="2" s="1"/>
  <c r="F600" i="2"/>
  <c r="F599" i="2" s="1"/>
  <c r="D600" i="2"/>
  <c r="D599" i="2" s="1"/>
  <c r="E597" i="2"/>
  <c r="E596" i="2" s="1"/>
  <c r="F597" i="2"/>
  <c r="F596" i="2" s="1"/>
  <c r="D597" i="2"/>
  <c r="D596" i="2" s="1"/>
  <c r="E594" i="2"/>
  <c r="F594" i="2"/>
  <c r="D594" i="2"/>
  <c r="E592" i="2"/>
  <c r="F592" i="2"/>
  <c r="D592" i="2"/>
  <c r="E589" i="2"/>
  <c r="E588" i="2" s="1"/>
  <c r="F589" i="2"/>
  <c r="F588" i="2" s="1"/>
  <c r="D589" i="2"/>
  <c r="D588" i="2" s="1"/>
  <c r="E586" i="2"/>
  <c r="F586" i="2"/>
  <c r="E584" i="2"/>
  <c r="F584" i="2"/>
  <c r="D586" i="2"/>
  <c r="D584" i="2"/>
  <c r="E575" i="2"/>
  <c r="E574" i="2" s="1"/>
  <c r="F575" i="2"/>
  <c r="F574" i="2" s="1"/>
  <c r="D575" i="2"/>
  <c r="D574" i="2" s="1"/>
  <c r="E572" i="2"/>
  <c r="E571" i="2" s="1"/>
  <c r="F572" i="2"/>
  <c r="F571" i="2" s="1"/>
  <c r="D572" i="2"/>
  <c r="D571" i="2" s="1"/>
  <c r="E569" i="2"/>
  <c r="E568" i="2" s="1"/>
  <c r="F569" i="2"/>
  <c r="F568" i="2" s="1"/>
  <c r="D569" i="2"/>
  <c r="D568" i="2" s="1"/>
  <c r="E566" i="2"/>
  <c r="E565" i="2" s="1"/>
  <c r="F566" i="2"/>
  <c r="F565" i="2" s="1"/>
  <c r="D566" i="2"/>
  <c r="D565" i="2" s="1"/>
  <c r="E563" i="2"/>
  <c r="E562" i="2" s="1"/>
  <c r="F563" i="2"/>
  <c r="F562" i="2" s="1"/>
  <c r="D563" i="2"/>
  <c r="D562" i="2" s="1"/>
  <c r="E560" i="2"/>
  <c r="E559" i="2" s="1"/>
  <c r="F560" i="2"/>
  <c r="F559" i="2" s="1"/>
  <c r="D560" i="2"/>
  <c r="D559" i="2" s="1"/>
  <c r="E557" i="2"/>
  <c r="E556" i="2" s="1"/>
  <c r="F557" i="2"/>
  <c r="F556" i="2" s="1"/>
  <c r="D557" i="2"/>
  <c r="D556" i="2" s="1"/>
  <c r="E554" i="2"/>
  <c r="E553" i="2" s="1"/>
  <c r="F554" i="2"/>
  <c r="F553" i="2" s="1"/>
  <c r="D554" i="2"/>
  <c r="D553" i="2" s="1"/>
  <c r="E551" i="2"/>
  <c r="E550" i="2" s="1"/>
  <c r="F551" i="2"/>
  <c r="F550" i="2" s="1"/>
  <c r="D551" i="2"/>
  <c r="D550" i="2" s="1"/>
  <c r="E548" i="2"/>
  <c r="E547" i="2" s="1"/>
  <c r="F548" i="2"/>
  <c r="F547" i="2" s="1"/>
  <c r="D548" i="2"/>
  <c r="D547" i="2" s="1"/>
  <c r="E543" i="2"/>
  <c r="F543" i="2"/>
  <c r="E540" i="2"/>
  <c r="E539" i="2" s="1"/>
  <c r="F540" i="2"/>
  <c r="F539" i="2" s="1"/>
  <c r="D540" i="2"/>
  <c r="D539" i="2" s="1"/>
  <c r="E537" i="2"/>
  <c r="F537" i="2"/>
  <c r="D537" i="2"/>
  <c r="E535" i="2"/>
  <c r="F535" i="2"/>
  <c r="D535" i="2"/>
  <c r="E532" i="2"/>
  <c r="E531" i="2" s="1"/>
  <c r="F532" i="2"/>
  <c r="F531" i="2" s="1"/>
  <c r="D532" i="2"/>
  <c r="D531" i="2" s="1"/>
  <c r="E529" i="2"/>
  <c r="F529" i="2"/>
  <c r="D529" i="2"/>
  <c r="E527" i="2"/>
  <c r="F527" i="2"/>
  <c r="D527" i="2"/>
  <c r="E521" i="2"/>
  <c r="E520" i="2" s="1"/>
  <c r="F521" i="2"/>
  <c r="F520" i="2" s="1"/>
  <c r="D521" i="2"/>
  <c r="D520" i="2" s="1"/>
  <c r="E518" i="2"/>
  <c r="E517" i="2" s="1"/>
  <c r="F518" i="2"/>
  <c r="F517" i="2" s="1"/>
  <c r="D518" i="2"/>
  <c r="D517" i="2" s="1"/>
  <c r="E515" i="2"/>
  <c r="E514" i="2" s="1"/>
  <c r="F515" i="2"/>
  <c r="F514" i="2" s="1"/>
  <c r="D515" i="2"/>
  <c r="D514" i="2" s="1"/>
  <c r="E512" i="2"/>
  <c r="E511" i="2" s="1"/>
  <c r="F512" i="2"/>
  <c r="F511" i="2" s="1"/>
  <c r="D512" i="2"/>
  <c r="D511" i="2" s="1"/>
  <c r="E508" i="2"/>
  <c r="F508" i="2"/>
  <c r="D508" i="2"/>
  <c r="E506" i="2"/>
  <c r="F506" i="2"/>
  <c r="D506" i="2"/>
  <c r="E504" i="2"/>
  <c r="F504" i="2"/>
  <c r="D504" i="2"/>
  <c r="E501" i="2"/>
  <c r="F501" i="2"/>
  <c r="D501" i="2"/>
  <c r="E499" i="2"/>
  <c r="F499" i="2"/>
  <c r="D499" i="2"/>
  <c r="E497" i="2"/>
  <c r="F497" i="2"/>
  <c r="D497" i="2"/>
  <c r="E494" i="2"/>
  <c r="E493" i="2" s="1"/>
  <c r="F494" i="2"/>
  <c r="F493" i="2" s="1"/>
  <c r="D494" i="2"/>
  <c r="D493" i="2" s="1"/>
  <c r="E491" i="2"/>
  <c r="E490" i="2" s="1"/>
  <c r="F491" i="2"/>
  <c r="F490" i="2" s="1"/>
  <c r="E488" i="2"/>
  <c r="E487" i="2" s="1"/>
  <c r="F488" i="2"/>
  <c r="F487" i="2" s="1"/>
  <c r="D488" i="2"/>
  <c r="D487" i="2" s="1"/>
  <c r="E485" i="2"/>
  <c r="E484" i="2" s="1"/>
  <c r="F485" i="2"/>
  <c r="F484" i="2" s="1"/>
  <c r="D485" i="2"/>
  <c r="D484" i="2" s="1"/>
  <c r="E475" i="2"/>
  <c r="E474" i="2" s="1"/>
  <c r="F475" i="2"/>
  <c r="F474" i="2" s="1"/>
  <c r="D475" i="2"/>
  <c r="D474" i="2" s="1"/>
  <c r="E464" i="2"/>
  <c r="E463" i="2" s="1"/>
  <c r="F464" i="2"/>
  <c r="F463" i="2" s="1"/>
  <c r="E472" i="2"/>
  <c r="E471" i="2" s="1"/>
  <c r="F472" i="2"/>
  <c r="F471" i="2" s="1"/>
  <c r="D472" i="2"/>
  <c r="D471" i="2" s="1"/>
  <c r="E469" i="2"/>
  <c r="F469" i="2"/>
  <c r="D469" i="2"/>
  <c r="D464" i="2"/>
  <c r="D463" i="2" s="1"/>
  <c r="E460" i="2"/>
  <c r="F460" i="2"/>
  <c r="E458" i="2"/>
  <c r="F458" i="2"/>
  <c r="D458" i="2"/>
  <c r="E455" i="2"/>
  <c r="F455" i="2"/>
  <c r="D455" i="2"/>
  <c r="E170" i="2"/>
  <c r="E169" i="2" s="1"/>
  <c r="F170" i="2"/>
  <c r="F169" i="2" s="1"/>
  <c r="D170" i="2"/>
  <c r="D169" i="2" s="1"/>
  <c r="E166" i="2"/>
  <c r="F166" i="2"/>
  <c r="D166" i="2"/>
  <c r="E164" i="2"/>
  <c r="F164" i="2"/>
  <c r="D164" i="2"/>
  <c r="E160" i="2"/>
  <c r="E159" i="2" s="1"/>
  <c r="F160" i="2"/>
  <c r="F159" i="2" s="1"/>
  <c r="D160" i="2"/>
  <c r="D159" i="2" s="1"/>
  <c r="E156" i="2"/>
  <c r="E155" i="2" s="1"/>
  <c r="F156" i="2"/>
  <c r="F155" i="2" s="1"/>
  <c r="E153" i="2"/>
  <c r="E152" i="2" s="1"/>
  <c r="F153" i="2"/>
  <c r="F152" i="2" s="1"/>
  <c r="D156" i="2"/>
  <c r="D155" i="2" s="1"/>
  <c r="D153" i="2"/>
  <c r="D152" i="2" s="1"/>
  <c r="E149" i="2"/>
  <c r="F149" i="2"/>
  <c r="D149" i="2"/>
  <c r="E147" i="2"/>
  <c r="F147" i="2"/>
  <c r="D147" i="2"/>
  <c r="E145" i="2"/>
  <c r="F145" i="2"/>
  <c r="D145" i="2"/>
  <c r="E140" i="2"/>
  <c r="E139" i="2" s="1"/>
  <c r="E138" i="2" s="1"/>
  <c r="F140" i="2"/>
  <c r="F139" i="2" s="1"/>
  <c r="F138" i="2" s="1"/>
  <c r="D140" i="2"/>
  <c r="D139" i="2" s="1"/>
  <c r="D138" i="2" s="1"/>
  <c r="E136" i="2"/>
  <c r="E135" i="2" s="1"/>
  <c r="E134" i="2" s="1"/>
  <c r="F136" i="2"/>
  <c r="F135" i="2" s="1"/>
  <c r="F134" i="2" s="1"/>
  <c r="E132" i="2"/>
  <c r="E131" i="2" s="1"/>
  <c r="F132" i="2"/>
  <c r="F131" i="2" s="1"/>
  <c r="D132" i="2"/>
  <c r="D131" i="2" s="1"/>
  <c r="E114" i="2"/>
  <c r="F114" i="2"/>
  <c r="D114" i="2"/>
  <c r="E112" i="2"/>
  <c r="F112" i="2"/>
  <c r="D112" i="2"/>
  <c r="E108" i="2"/>
  <c r="F108" i="2"/>
  <c r="D108" i="2"/>
  <c r="E106" i="2"/>
  <c r="F106" i="2"/>
  <c r="D106" i="2"/>
  <c r="E103" i="2"/>
  <c r="E102" i="2" s="1"/>
  <c r="F103" i="2"/>
  <c r="F102" i="2" s="1"/>
  <c r="D103" i="2"/>
  <c r="D102" i="2" s="1"/>
  <c r="E96" i="2"/>
  <c r="E95" i="2" s="1"/>
  <c r="F96" i="2"/>
  <c r="F95" i="2" s="1"/>
  <c r="E93" i="2"/>
  <c r="E92" i="2" s="1"/>
  <c r="F93" i="2"/>
  <c r="F92" i="2" s="1"/>
  <c r="E90" i="2"/>
  <c r="E89" i="2" s="1"/>
  <c r="F90" i="2"/>
  <c r="F89" i="2" s="1"/>
  <c r="D96" i="2"/>
  <c r="D95" i="2" s="1"/>
  <c r="D93" i="2"/>
  <c r="D92" i="2" s="1"/>
  <c r="D90" i="2"/>
  <c r="D89" i="2" s="1"/>
  <c r="E85" i="2"/>
  <c r="E84" i="2" s="1"/>
  <c r="F85" i="2"/>
  <c r="F84" i="2" s="1"/>
  <c r="D85" i="2"/>
  <c r="D84" i="2" s="1"/>
  <c r="E82" i="2"/>
  <c r="E81" i="2" s="1"/>
  <c r="F82" i="2"/>
  <c r="F81" i="2" s="1"/>
  <c r="D82" i="2"/>
  <c r="D81" i="2" s="1"/>
  <c r="E72" i="2"/>
  <c r="E71" i="2" s="1"/>
  <c r="F72" i="2"/>
  <c r="F71" i="2" s="1"/>
  <c r="D72" i="2"/>
  <c r="D71" i="2" s="1"/>
  <c r="E69" i="2"/>
  <c r="E68" i="2" s="1"/>
  <c r="F69" i="2"/>
  <c r="F68" i="2" s="1"/>
  <c r="D69" i="2"/>
  <c r="D68" i="2" s="1"/>
  <c r="E66" i="2"/>
  <c r="E65" i="2" s="1"/>
  <c r="F66" i="2"/>
  <c r="F65" i="2" s="1"/>
  <c r="D66" i="2"/>
  <c r="D65" i="2" s="1"/>
  <c r="E63" i="2"/>
  <c r="E62" i="2" s="1"/>
  <c r="F63" i="2"/>
  <c r="F62" i="2" s="1"/>
  <c r="D60" i="2"/>
  <c r="D59" i="2" s="1"/>
  <c r="E60" i="2"/>
  <c r="E59" i="2" s="1"/>
  <c r="F60" i="2"/>
  <c r="F59" i="2" s="1"/>
  <c r="E57" i="2"/>
  <c r="E56" i="2" s="1"/>
  <c r="F57" i="2"/>
  <c r="F56" i="2" s="1"/>
  <c r="D57" i="2"/>
  <c r="D56" i="2" s="1"/>
  <c r="E54" i="2"/>
  <c r="E53" i="2" s="1"/>
  <c r="F54" i="2"/>
  <c r="F53" i="2" s="1"/>
  <c r="D54" i="2"/>
  <c r="D53" i="2" s="1"/>
  <c r="E50" i="2"/>
  <c r="E49" i="2" s="1"/>
  <c r="F50" i="2"/>
  <c r="F49" i="2" s="1"/>
  <c r="D50" i="2"/>
  <c r="D49" i="2" s="1"/>
  <c r="E47" i="2"/>
  <c r="E46" i="2" s="1"/>
  <c r="F47" i="2"/>
  <c r="F46" i="2" s="1"/>
  <c r="D47" i="2"/>
  <c r="D46" i="2" s="1"/>
  <c r="E39" i="2"/>
  <c r="E38" i="2" s="1"/>
  <c r="F39" i="2"/>
  <c r="F38" i="2" s="1"/>
  <c r="D39" i="2"/>
  <c r="D38" i="2" s="1"/>
  <c r="E36" i="2"/>
  <c r="E35" i="2" s="1"/>
  <c r="F36" i="2"/>
  <c r="F35" i="2" s="1"/>
  <c r="D36" i="2"/>
  <c r="D35" i="2" s="1"/>
  <c r="E33" i="2"/>
  <c r="E32" i="2" s="1"/>
  <c r="F33" i="2"/>
  <c r="F32" i="2" s="1"/>
  <c r="D33" i="2"/>
  <c r="D32" i="2" s="1"/>
  <c r="E30" i="2"/>
  <c r="E29" i="2" s="1"/>
  <c r="F30" i="2"/>
  <c r="F29" i="2" s="1"/>
  <c r="E27" i="2"/>
  <c r="E26" i="2" s="1"/>
  <c r="F27" i="2"/>
  <c r="F26" i="2" s="1"/>
  <c r="D27" i="2"/>
  <c r="D26" i="2" s="1"/>
  <c r="E24" i="2"/>
  <c r="E23" i="2" s="1"/>
  <c r="F24" i="2"/>
  <c r="F23" i="2" s="1"/>
  <c r="D24" i="2"/>
  <c r="D23" i="2" s="1"/>
  <c r="E20" i="2"/>
  <c r="E19" i="2" s="1"/>
  <c r="F20" i="2"/>
  <c r="F19" i="2" s="1"/>
  <c r="D20" i="2"/>
  <c r="D19" i="2" s="1"/>
  <c r="D450" i="2" l="1"/>
  <c r="F42" i="2"/>
  <c r="E42" i="2"/>
  <c r="D42" i="2"/>
  <c r="F450" i="2"/>
  <c r="E450" i="2"/>
  <c r="F219" i="2"/>
  <c r="D219" i="2"/>
  <c r="E219" i="2"/>
  <c r="D542" i="2"/>
  <c r="F391" i="2"/>
  <c r="F390" i="2" s="1"/>
  <c r="F542" i="2"/>
  <c r="E542" i="2"/>
  <c r="D466" i="2"/>
  <c r="F466" i="2"/>
  <c r="E466" i="2"/>
  <c r="D414" i="2"/>
  <c r="D413" i="2" s="1"/>
  <c r="D315" i="2"/>
  <c r="F315" i="2"/>
  <c r="E315" i="2"/>
  <c r="F414" i="2"/>
  <c r="F413" i="2" s="1"/>
  <c r="E414" i="2"/>
  <c r="E413" i="2" s="1"/>
  <c r="D391" i="2"/>
  <c r="D390" i="2" s="1"/>
  <c r="E391" i="2"/>
  <c r="E390" i="2" s="1"/>
  <c r="D246" i="2"/>
  <c r="E352" i="2"/>
  <c r="F193" i="2"/>
  <c r="D253" i="2"/>
  <c r="D352" i="2"/>
  <c r="F352" i="2"/>
  <c r="F246" i="2"/>
  <c r="D193" i="2"/>
  <c r="E193" i="2"/>
  <c r="F253" i="2"/>
  <c r="E253" i="2"/>
  <c r="E246" i="2"/>
  <c r="D22" i="2"/>
  <c r="D52" i="2"/>
  <c r="F52" i="2"/>
  <c r="E52" i="2"/>
  <c r="F22" i="2"/>
  <c r="E22" i="2"/>
  <c r="F427" i="2"/>
  <c r="F422" i="2" s="1"/>
  <c r="F421" i="2" s="1"/>
  <c r="E427" i="2"/>
  <c r="E422" i="2" s="1"/>
  <c r="E421" i="2" s="1"/>
  <c r="D427" i="2"/>
  <c r="D422" i="2" s="1"/>
  <c r="D421" i="2" s="1"/>
  <c r="D173" i="2"/>
  <c r="F173" i="2"/>
  <c r="E173" i="2"/>
  <c r="D88" i="2"/>
  <c r="F88" i="2"/>
  <c r="E88" i="2"/>
  <c r="F212" i="2"/>
  <c r="E212" i="2"/>
  <c r="D212" i="2"/>
  <c r="D235" i="2"/>
  <c r="F241" i="2"/>
  <c r="E241" i="2"/>
  <c r="D241" i="2"/>
  <c r="F235" i="2"/>
  <c r="E235" i="2"/>
  <c r="D332" i="2"/>
  <c r="D331" i="2" s="1"/>
  <c r="D330" i="2" s="1"/>
  <c r="F332" i="2"/>
  <c r="F331" i="2" s="1"/>
  <c r="F330" i="2" s="1"/>
  <c r="E332" i="2"/>
  <c r="E331" i="2" s="1"/>
  <c r="E330" i="2" s="1"/>
  <c r="F345" i="2"/>
  <c r="E345" i="2"/>
  <c r="D345" i="2"/>
  <c r="F373" i="2"/>
  <c r="E373" i="2"/>
  <c r="D373" i="2"/>
  <c r="F403" i="2"/>
  <c r="F398" i="2" s="1"/>
  <c r="E403" i="2"/>
  <c r="E398" i="2" s="1"/>
  <c r="D403" i="2"/>
  <c r="D398" i="2" s="1"/>
  <c r="D583" i="2"/>
  <c r="D602" i="2"/>
  <c r="D621" i="2"/>
  <c r="F602" i="2"/>
  <c r="D616" i="2"/>
  <c r="D626" i="2"/>
  <c r="F626" i="2"/>
  <c r="E626" i="2"/>
  <c r="F621" i="2"/>
  <c r="E621" i="2"/>
  <c r="F616" i="2"/>
  <c r="E616" i="2"/>
  <c r="F608" i="2"/>
  <c r="E608" i="2"/>
  <c r="D608" i="2"/>
  <c r="E602" i="2"/>
  <c r="F591" i="2"/>
  <c r="E591" i="2"/>
  <c r="D591" i="2"/>
  <c r="F583" i="2"/>
  <c r="E583" i="2"/>
  <c r="F534" i="2"/>
  <c r="E534" i="2"/>
  <c r="D534" i="2"/>
  <c r="F526" i="2"/>
  <c r="E526" i="2"/>
  <c r="D526" i="2"/>
  <c r="F503" i="2"/>
  <c r="E503" i="2"/>
  <c r="D503" i="2"/>
  <c r="F496" i="2"/>
  <c r="E496" i="2"/>
  <c r="D496" i="2"/>
  <c r="D457" i="2"/>
  <c r="F477" i="2"/>
  <c r="E477" i="2"/>
  <c r="D477" i="2"/>
  <c r="F457" i="2"/>
  <c r="E457" i="2"/>
  <c r="D163" i="2"/>
  <c r="F163" i="2"/>
  <c r="E163" i="2"/>
  <c r="F144" i="2"/>
  <c r="F143" i="2" s="1"/>
  <c r="E144" i="2"/>
  <c r="E143" i="2" s="1"/>
  <c r="D144" i="2"/>
  <c r="D143" i="2" s="1"/>
  <c r="D111" i="2"/>
  <c r="D110" i="2" s="1"/>
  <c r="F111" i="2"/>
  <c r="F110" i="2" s="1"/>
  <c r="E111" i="2"/>
  <c r="E110" i="2" s="1"/>
  <c r="F105" i="2"/>
  <c r="F101" i="2" s="1"/>
  <c r="E105" i="2"/>
  <c r="E101" i="2" s="1"/>
  <c r="D105" i="2"/>
  <c r="D101" i="2" s="1"/>
  <c r="F80" i="2"/>
  <c r="E80" i="2"/>
  <c r="D80" i="2"/>
  <c r="D378" i="2"/>
  <c r="F378" i="2"/>
  <c r="E378" i="2"/>
  <c r="D449" i="2" l="1"/>
  <c r="D448" i="2" s="1"/>
  <c r="D447" i="2" s="1"/>
  <c r="F449" i="2"/>
  <c r="E449" i="2"/>
  <c r="E344" i="2"/>
  <c r="F344" i="2"/>
  <c r="D344" i="2"/>
  <c r="D87" i="2"/>
  <c r="D41" i="2"/>
  <c r="E314" i="2"/>
  <c r="F314" i="2"/>
  <c r="D314" i="2"/>
  <c r="D309" i="2"/>
  <c r="E309" i="2"/>
  <c r="F309" i="2"/>
  <c r="E304" i="2"/>
  <c r="E303" i="2" s="1"/>
  <c r="F304" i="2"/>
  <c r="F303" i="2" s="1"/>
  <c r="D304" i="2"/>
  <c r="D303" i="2" s="1"/>
  <c r="E299" i="2"/>
  <c r="F299" i="2"/>
  <c r="D299" i="2"/>
  <c r="E295" i="2"/>
  <c r="F295" i="2"/>
  <c r="D295" i="2"/>
  <c r="E291" i="2"/>
  <c r="F291" i="2"/>
  <c r="D291" i="2"/>
  <c r="E286" i="2"/>
  <c r="F286" i="2"/>
  <c r="D286" i="2"/>
  <c r="E282" i="2"/>
  <c r="F282" i="2"/>
  <c r="D282" i="2"/>
  <c r="E278" i="2"/>
  <c r="F278" i="2"/>
  <c r="D278" i="2"/>
  <c r="E274" i="2"/>
  <c r="F274" i="2"/>
  <c r="D274" i="2"/>
  <c r="E270" i="2"/>
  <c r="F270" i="2"/>
  <c r="D270" i="2"/>
  <c r="E240" i="2"/>
  <c r="F240" i="2"/>
  <c r="D240" i="2"/>
  <c r="E234" i="2"/>
  <c r="F234" i="2"/>
  <c r="D234" i="2"/>
  <c r="E229" i="2"/>
  <c r="F229" i="2"/>
  <c r="D229" i="2"/>
  <c r="E168" i="2"/>
  <c r="F168" i="2"/>
  <c r="D168" i="2"/>
  <c r="E162" i="2"/>
  <c r="F162" i="2"/>
  <c r="D162" i="2"/>
  <c r="E158" i="2"/>
  <c r="F158" i="2"/>
  <c r="D158" i="2"/>
  <c r="E130" i="2"/>
  <c r="F130" i="2"/>
  <c r="D130" i="2"/>
  <c r="D129" i="2" s="1"/>
  <c r="E125" i="2"/>
  <c r="F125" i="2"/>
  <c r="D125" i="2"/>
  <c r="E121" i="2"/>
  <c r="F121" i="2"/>
  <c r="D121" i="2"/>
  <c r="E117" i="2"/>
  <c r="F117" i="2"/>
  <c r="D117" i="2"/>
  <c r="E129" i="2" l="1"/>
  <c r="F129" i="2"/>
  <c r="E233" i="2"/>
  <c r="D233" i="2"/>
  <c r="F233" i="2"/>
  <c r="E448" i="2"/>
  <c r="E447" i="2" s="1"/>
  <c r="F448" i="2"/>
  <c r="F447" i="2" s="1"/>
  <c r="D308" i="2"/>
  <c r="E308" i="2"/>
  <c r="F308" i="2"/>
  <c r="D172" i="2"/>
  <c r="D290" i="2"/>
  <c r="F290" i="2"/>
  <c r="F269" i="2"/>
  <c r="E290" i="2"/>
  <c r="D269" i="2"/>
  <c r="E269" i="2"/>
  <c r="F172" i="2"/>
  <c r="E172" i="2"/>
  <c r="F142" i="2"/>
  <c r="E87" i="2"/>
  <c r="E142" i="2"/>
  <c r="E116" i="2"/>
  <c r="D142" i="2"/>
  <c r="F87" i="2"/>
  <c r="F116" i="2"/>
  <c r="D116" i="2"/>
  <c r="E18" i="2"/>
  <c r="F18" i="2"/>
  <c r="D18" i="2"/>
  <c r="F17" i="2" l="1"/>
  <c r="F41" i="2"/>
  <c r="D17" i="2"/>
  <c r="E41" i="2"/>
  <c r="E17" i="2"/>
  <c r="D16" i="2" l="1"/>
  <c r="D15" i="2" s="1"/>
  <c r="D641" i="2" s="1"/>
  <c r="E16" i="2"/>
  <c r="E15" i="2" s="1"/>
  <c r="F16" i="2"/>
  <c r="F15" i="2" s="1"/>
  <c r="F641" i="2" l="1"/>
  <c r="E641" i="2"/>
</calcChain>
</file>

<file path=xl/sharedStrings.xml><?xml version="1.0" encoding="utf-8"?>
<sst xmlns="http://schemas.openxmlformats.org/spreadsheetml/2006/main" count="1894" uniqueCount="507">
  <si>
    <t/>
  </si>
  <si>
    <t>Наименование</t>
  </si>
  <si>
    <t>Целевая статья</t>
  </si>
  <si>
    <t>1</t>
  </si>
  <si>
    <t>Всего расходов:</t>
  </si>
  <si>
    <t>(рублей)</t>
  </si>
  <si>
    <t>Муниципальные программы</t>
  </si>
  <si>
    <t>0000000000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</si>
  <si>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</si>
  <si>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</si>
  <si>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</si>
  <si>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</si>
  <si>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</si>
  <si>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</si>
  <si>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0110200000</t>
  </si>
  <si>
    <t>Расходы на обеспечение деятельности (оказание услуг) муниципальных учреждений</t>
  </si>
  <si>
    <t>0110221000</t>
  </si>
  <si>
    <t>0110221001</t>
  </si>
  <si>
    <t>0110221002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</si>
  <si>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</si>
  <si>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</si>
  <si>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</si>
  <si>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</si>
  <si>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</si>
  <si>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</si>
  <si>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</si>
  <si>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</si>
  <si>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</si>
  <si>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</si>
  <si>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</si>
  <si>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</si>
  <si>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</si>
  <si>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</si>
  <si>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</si>
  <si>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</si>
  <si>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</si>
  <si>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</si>
  <si>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</si>
  <si>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</si>
  <si>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</si>
  <si>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</si>
  <si>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</si>
  <si>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</si>
  <si>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</si>
  <si>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</si>
  <si>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</si>
  <si>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</si>
  <si>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</si>
  <si>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</si>
  <si>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</si>
  <si>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0150000000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</si>
  <si>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</si>
  <si>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0200000000</t>
  </si>
  <si>
    <t>0210000000</t>
  </si>
  <si>
    <t>0220000000</t>
  </si>
  <si>
    <t>0230000000</t>
  </si>
  <si>
    <t>0400000000</t>
  </si>
  <si>
    <t>0700000000</t>
  </si>
  <si>
    <t xml:space="preserve">Непрограммные направления деятельности органов власти муниципального образования </t>
  </si>
  <si>
    <t>9900000000</t>
  </si>
  <si>
    <t>Руководство и управление в сфере установленных функций органов местного самоуправления</t>
  </si>
  <si>
    <t>9999910030</t>
  </si>
  <si>
    <t>9999910040</t>
  </si>
  <si>
    <t>9999900001</t>
  </si>
  <si>
    <t>9999900002</t>
  </si>
  <si>
    <t>Расходы, связанные с подготовкой и проведением выборов в муниципальном районе</t>
  </si>
  <si>
    <t>9999900003</t>
  </si>
  <si>
    <t>9999910010</t>
  </si>
  <si>
    <t>Прочие расходы непрограммных направлений деятельности</t>
  </si>
  <si>
    <t>9999921000</t>
  </si>
  <si>
    <t>9999921001</t>
  </si>
  <si>
    <t>9999921002</t>
  </si>
  <si>
    <t>9999959300</t>
  </si>
  <si>
    <t>9999961010</t>
  </si>
  <si>
    <t>9999961030</t>
  </si>
  <si>
    <t>9999961070</t>
  </si>
  <si>
    <t>9999961080</t>
  </si>
  <si>
    <t>9999993040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</si>
  <si>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</si>
  <si>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</si>
  <si>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Сумма</t>
  </si>
  <si>
    <t>9999961060</t>
  </si>
  <si>
    <t>9999951200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</si>
  <si>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</si>
  <si>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Основное мероприятие "Профилактика деструктивных явлений в молодежной среде"</t>
  </si>
  <si>
    <t>Основное мероприятие "Патриотическое воспитание молодежи"</t>
  </si>
  <si>
    <t>Основное мероприятие "Организация досуга молодежи"</t>
  </si>
  <si>
    <t>Основное мероприятие "Изготовление продукции социальной рекламы"</t>
  </si>
  <si>
    <t>0400100000</t>
  </si>
  <si>
    <t>0400200000</t>
  </si>
  <si>
    <t>0400300000</t>
  </si>
  <si>
    <t>0400500000</t>
  </si>
  <si>
    <t>9999993050</t>
  </si>
  <si>
    <t>9999910020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</si>
  <si>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</si>
  <si>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</si>
  <si>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</si>
  <si>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9999993130</t>
  </si>
  <si>
    <t>01102S2020</t>
  </si>
  <si>
    <t>01202S2340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</si>
  <si>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</si>
  <si>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</si>
  <si>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Расходы на приобретение коммунальных услуг муниципальными учреждениями</t>
  </si>
  <si>
    <t>Расходы на мероприятия направленные на материально-техническое обеспечение учреждений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</si>
  <si>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</si>
  <si>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</si>
  <si>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</si>
  <si>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мероприятия, направленные на материально-техническое обеспечение учреждений</t>
  </si>
  <si>
    <t>0500000000</t>
  </si>
  <si>
    <t>0500100000</t>
  </si>
  <si>
    <t>0600000000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</si>
  <si>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</si>
  <si>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</si>
  <si>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 организацию и осуществление мероприятий по защите населения и территории муниципального района от чрезвычайных ситуаций природного и техногенного характера, а также предупреждения распространения и ликвидации массовых заболеваний и эпидемий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</si>
  <si>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</si>
  <si>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Расходы на осуществление переданных полномочий Российской Федерации  по регистрации актов гражданского состояния</t>
  </si>
  <si>
    <t>9999961050</t>
  </si>
  <si>
    <t>0130121002</t>
  </si>
  <si>
    <t>0300000000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</si>
  <si>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</si>
  <si>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</si>
  <si>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</si>
  <si>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</si>
  <si>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Федеральный проект "Успех каждого ребенка" национального проекта "Образование"</t>
  </si>
  <si>
    <t>0500200000</t>
  </si>
  <si>
    <t>0300300000</t>
  </si>
  <si>
    <t>9999993180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</si>
  <si>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</si>
  <si>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Федеральный проект "Современная школа" национального проекта "Образование"</t>
  </si>
  <si>
    <t>на 2024 год</t>
  </si>
  <si>
    <t>01203R3040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</si>
  <si>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</si>
  <si>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</si>
  <si>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</si>
  <si>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</si>
  <si>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</si>
  <si>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</si>
  <si>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</si>
  <si>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</si>
  <si>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</si>
  <si>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</si>
  <si>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</si>
  <si>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02200S2540</t>
  </si>
  <si>
    <t>0220021011</t>
  </si>
  <si>
    <t>0230021000</t>
  </si>
  <si>
    <t>0230021002</t>
  </si>
  <si>
    <t>Основное мероприятие "Экологическое воспитание молодежи"</t>
  </si>
  <si>
    <t>0400400000</t>
  </si>
  <si>
    <t>0600500000</t>
  </si>
  <si>
    <t>Приложение 5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</si>
  <si>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</si>
  <si>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</si>
  <si>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</si>
  <si>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</si>
  <si>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</si>
  <si>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</si>
  <si>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</si>
  <si>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</si>
  <si>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</si>
  <si>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"Развитие системы дополнительного образования Хасанского муниципального округа"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</si>
  <si>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</si>
  <si>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Основное мероприятие "Обеспечение персонифицированного финансирования дополнительного образования"</t>
  </si>
  <si>
    <t>0130300000</t>
  </si>
  <si>
    <t>0130370020</t>
  </si>
  <si>
    <t>Подпрограмма "Безопасность образовательных учреждений Хасанского муниципального округа"</t>
  </si>
  <si>
    <t>Подпрограмма "Реализация национальных проектов в сфере образования"</t>
  </si>
  <si>
    <t>015E100000</t>
  </si>
  <si>
    <t>015E193140</t>
  </si>
  <si>
    <t>015E200000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</si>
  <si>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</si>
  <si>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</si>
  <si>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</si>
  <si>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</si>
  <si>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</si>
  <si>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</si>
  <si>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</si>
  <si>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</si>
  <si>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</si>
  <si>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</si>
  <si>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</si>
  <si>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</si>
  <si>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</si>
  <si>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</si>
  <si>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</si>
  <si>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</si>
  <si>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</si>
  <si>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</si>
  <si>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</si>
  <si>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</si>
  <si>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</si>
  <si>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</si>
  <si>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0240012180</t>
  </si>
  <si>
    <t>0240012181</t>
  </si>
  <si>
    <t>Расходы на проведение работ по восстановлению и сохранению объектов культурного наследия (в т.ч. памятников)</t>
  </si>
  <si>
    <t>Подпрограмма "Развитие сети учреждений культуры на территории Хасанского муниципального округа"</t>
  </si>
  <si>
    <t>0250000000</t>
  </si>
  <si>
    <t>0240000000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</si>
  <si>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</si>
  <si>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</si>
  <si>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</si>
  <si>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</si>
  <si>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</si>
  <si>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</si>
  <si>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</si>
  <si>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</si>
  <si>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</si>
  <si>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</si>
  <si>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</si>
  <si>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</si>
  <si>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</si>
  <si>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</si>
  <si>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</si>
  <si>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</si>
  <si>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</si>
  <si>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</si>
  <si>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</si>
  <si>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</si>
  <si>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</si>
  <si>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</si>
  <si>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</si>
  <si>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</si>
  <si>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</si>
  <si>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</si>
  <si>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071F2L5550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</si>
  <si>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</si>
  <si>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</si>
  <si>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</si>
  <si>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</si>
  <si>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Мероприятия непрограммных направлений деятельности органов муниципального образования</t>
  </si>
  <si>
    <t>9990000000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</si>
  <si>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</si>
  <si>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</si>
  <si>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</si>
  <si>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</si>
  <si>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</si>
  <si>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9999910050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</si>
  <si>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</si>
  <si>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</si>
  <si>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9999912130</t>
  </si>
  <si>
    <t>9999913100</t>
  </si>
  <si>
    <t>9999921010</t>
  </si>
  <si>
    <t>9999921011</t>
  </si>
  <si>
    <t>9999951180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</si>
  <si>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</si>
  <si>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0110221011</t>
  </si>
  <si>
    <t>0120221011</t>
  </si>
  <si>
    <t>9999900004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</si>
  <si>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</si>
  <si>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</si>
  <si>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Расходы на исполнение полномочий в сфере обращения с твердыми коммунальными отходами на территории муниципального округа</t>
  </si>
  <si>
    <t>Расходы на организацию ритуальных услуг и содержание мест захоронения на территории муниципального округа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</si>
  <si>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</si>
  <si>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</si>
  <si>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</si>
  <si>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</si>
  <si>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9999961082</t>
  </si>
  <si>
    <t>Прочие мероприятия по благоустройству</t>
  </si>
  <si>
    <t>9999971010</t>
  </si>
  <si>
    <t>Расходы на выплату пенсии за выслугу лет муниципальным служащим</t>
  </si>
  <si>
    <t>Подпрограмма "Развитие муниципального бюджетного учреждения "Культурно-досуговое объединение"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</si>
  <si>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</si>
  <si>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</si>
  <si>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 xml:space="preserve">к проекту нормативного правового акта
</t>
  </si>
  <si>
    <t>Резервный фонд администрации Хасанского муниципального округа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</si>
  <si>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</si>
  <si>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</si>
  <si>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</si>
  <si>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</si>
  <si>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0300400000</t>
  </si>
  <si>
    <t>Основное мероприятие «Создание условий для развития массового спорта»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</si>
  <si>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</si>
  <si>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</si>
  <si>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03004S2230</t>
  </si>
  <si>
    <t>Основное мероприятие "Обеспечение жильем молодых семей"</t>
  </si>
  <si>
    <t>0800000000</t>
  </si>
  <si>
    <t>0800100000</t>
  </si>
  <si>
    <t>08001L4970</t>
  </si>
  <si>
    <t>Основное мероприятие «Создание материальных ресурсов для предупреждения и ликвидации чрезвычайных ситуаций»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</si>
  <si>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</si>
  <si>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</si>
  <si>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0900000000</t>
  </si>
  <si>
    <t>0920000000</t>
  </si>
  <si>
    <t>0920200000</t>
  </si>
  <si>
    <t>0920212131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</si>
  <si>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</si>
  <si>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</si>
  <si>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</si>
  <si>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</si>
  <si>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1000100000</t>
  </si>
  <si>
    <t>1000112120</t>
  </si>
  <si>
    <t>1100000000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</si>
  <si>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</si>
  <si>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</si>
  <si>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</si>
  <si>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</si>
  <si>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</si>
  <si>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</si>
  <si>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</si>
  <si>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</si>
  <si>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</si>
  <si>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</si>
  <si>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</si>
  <si>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1100300000</t>
  </si>
  <si>
    <t>1100361024</t>
  </si>
  <si>
    <t>1100400000</t>
  </si>
  <si>
    <t>1100461025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</si>
  <si>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</si>
  <si>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</si>
  <si>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</si>
  <si>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</si>
  <si>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</si>
  <si>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</si>
  <si>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</si>
  <si>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</si>
  <si>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</si>
  <si>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</si>
  <si>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</si>
  <si>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</si>
  <si>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</si>
  <si>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</si>
  <si>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</si>
  <si>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</si>
  <si>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1400300000</t>
  </si>
  <si>
    <t>1400370040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</si>
  <si>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</si>
  <si>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</si>
  <si>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9999972030</t>
  </si>
  <si>
    <t>9999972040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</si>
  <si>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</si>
  <si>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</si>
  <si>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</si>
  <si>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</si>
  <si>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 xml:space="preserve">Муниципальная программа "Развитие массовой физической культуры и спорта на территории Хасанского муниципального округа" </t>
  </si>
  <si>
    <t>Муниципальная программа "Молодежная политика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</si>
  <si>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</si>
  <si>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</si>
  <si>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</si>
  <si>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</si>
  <si>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"Благоустройство территорий Хасанского муниципального округа Приморского края"</t>
  </si>
  <si>
    <t>Муниципальная программа "Обеспечение жильем молодых семей Хасанского муниципального округа"</t>
  </si>
  <si>
    <t>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</si>
  <si>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Подпрограмма "Снижение рисков и смягчение последствий чрезвычайных ситуаций"</t>
  </si>
  <si>
    <t>Муниципальная программа "Обеспечение первичных мер пожарной безопасности на территории Хасанского муниципального округа"</t>
  </si>
  <si>
    <t>Муниципальная программа "Развитие транспортного комплекса Хасанского муниципального округа"</t>
  </si>
  <si>
    <t>Основное мероприятие "Обеспечение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движения"</t>
  </si>
  <si>
    <t>Основное мероприятие "Капитальный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пунктов"</t>
  </si>
  <si>
    <t>Основное мероприятие "Проектирование,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округа"</t>
  </si>
  <si>
    <t>Основное мероприятие "Осуществление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РФ"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</si>
  <si>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</si>
  <si>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</si>
  <si>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</si>
  <si>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</si>
  <si>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</si>
  <si>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Обеспечение мероприятий по переселению граждан из аварийного жилищного фонда за счет средств местного бюджета</t>
  </si>
  <si>
    <t>Комплекс процессных мероприятий</t>
  </si>
  <si>
    <t>Мероприятия в области жилищного хозяйства</t>
  </si>
  <si>
    <t>150F300000</t>
  </si>
  <si>
    <t>150F367483</t>
  </si>
  <si>
    <t>150F367484</t>
  </si>
  <si>
    <t>150F36748S</t>
  </si>
  <si>
    <t>1500100000</t>
  </si>
  <si>
    <t>1500161010</t>
  </si>
  <si>
    <t>Муниципальная программа " Развитие туризма на территории Хасанского муниципального округа"</t>
  </si>
  <si>
    <t>Основное мероприятие "Создание условий для формирования и продвижения туристского продукта"</t>
  </si>
  <si>
    <t>1600000000</t>
  </si>
  <si>
    <t>1600100000</t>
  </si>
  <si>
    <t>16001S2730</t>
  </si>
  <si>
    <t>9999971012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</si>
  <si>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</si>
  <si>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9999994030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</si>
  <si>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</si>
  <si>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</si>
  <si>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</si>
  <si>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</si>
  <si>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</si>
  <si>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</si>
  <si>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 плановый период 2025 и 2026 годов по муниципальным программам Хасанского муниципального округа и непрограммным направлениям деятельности</t>
  </si>
  <si>
    <t>на 2026 год</t>
  </si>
  <si>
    <t>Вид расхода</t>
  </si>
  <si>
    <t>000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</si>
  <si>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</si>
  <si>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</si>
  <si>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Приобретение спортивного инвентаря, оборудования и спортивной формы </t>
  </si>
  <si>
    <t>0300312175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</si>
  <si>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</si>
  <si>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0300412173</t>
  </si>
  <si>
    <t>Содержание, включая ремонты спортвных объектов</t>
  </si>
  <si>
    <t>0300412174</t>
  </si>
  <si>
    <t>14003S2410</t>
  </si>
  <si>
    <t>16001S2241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</si>
  <si>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</si>
  <si>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</si>
  <si>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>Субсидии бюджетным учреждениям</t>
  </si>
  <si>
    <t>600</t>
  </si>
  <si>
    <t>610</t>
  </si>
  <si>
    <t>Предоставление субсидий бюджетным, автономным учреждениям и иным некоммерческим организациям</t>
  </si>
  <si>
    <t>0120121010</t>
  </si>
  <si>
    <t>300</t>
  </si>
  <si>
    <t>320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</si>
  <si>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</si>
  <si>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</si>
  <si>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800</t>
  </si>
  <si>
    <t>810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</si>
  <si>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</si>
  <si>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</si>
  <si>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</t>
  </si>
  <si>
    <t>110</t>
  </si>
  <si>
    <t>200</t>
  </si>
  <si>
    <t>240</t>
  </si>
  <si>
    <t>830</t>
  </si>
  <si>
    <t>850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</si>
  <si>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</si>
  <si>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</si>
  <si>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</si>
  <si>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</si>
  <si>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Исполнение судебных актов</t>
  </si>
  <si>
    <t>Уплата налогов, сборов и иных платежей</t>
  </si>
  <si>
    <t>870</t>
  </si>
  <si>
    <t>Резервные средства</t>
  </si>
  <si>
    <t>880</t>
  </si>
  <si>
    <t>Специальные расходы</t>
  </si>
  <si>
    <t>120</t>
  </si>
  <si>
    <t>Расходы на выплаты персоналу государственных (муниципальных) органов</t>
  </si>
  <si>
    <t>330</t>
  </si>
  <si>
    <t>310</t>
  </si>
  <si>
    <t>400</t>
  </si>
  <si>
    <t>410</t>
  </si>
  <si>
    <t>Публичные нормативные социальные выплаты гражданам</t>
  </si>
  <si>
    <t>Публичные нормативные выплаты гражданам несоциального характера</t>
  </si>
  <si>
    <t>Капитальные вложения в объекты государственной (муниципальной) собственности</t>
  </si>
  <si>
    <t>Бюджетные инвестиции</t>
  </si>
  <si>
    <t>0920213132</t>
  </si>
  <si>
    <t>0130121011</t>
  </si>
  <si>
    <t>0300421310</t>
  </si>
  <si>
    <t xml:space="preserve">Расходы на мероприятия по профилактике терроризма и экстремизма </t>
  </si>
  <si>
    <t>0210Ф00000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</si>
  <si>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</si>
  <si>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Региональный проект "Комплексное развитие сельских территорий "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</si>
  <si>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</si>
  <si>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</si>
  <si>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</si>
  <si>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01202S2751</t>
  </si>
  <si>
    <t>01202S2752</t>
  </si>
  <si>
    <t>01202S2753</t>
  </si>
  <si>
    <t>07201S2361</t>
  </si>
  <si>
    <t>07201S2362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</si>
  <si>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</si>
  <si>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</si>
  <si>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</si>
  <si>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1700100000</t>
  </si>
  <si>
    <t>1700193050</t>
  </si>
  <si>
    <t>1700193210</t>
  </si>
  <si>
    <t>Основное мероприятие "Поддержка социально ориентированных некоммерческих организаций в Хасанском муниципальном округе"</t>
  </si>
  <si>
    <t>1700200000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</si>
  <si>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</si>
  <si>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</si>
  <si>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</si>
  <si>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</si>
  <si>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Основное мероприятие "Поддеожка и стимулирование активности отдельных категорий граждан Хасанского муниципального округа"</t>
  </si>
  <si>
    <t>1700300000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</si>
  <si>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</si>
  <si>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1700312190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</si>
  <si>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</si>
  <si>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</si>
  <si>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>9999972020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</si>
  <si>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</si>
  <si>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</si>
  <si>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</si>
  <si>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</si>
  <si>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</si>
  <si>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</si>
  <si>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Комплектование книжных фондов и обеспечение информационно-техническим оборудованием библиотек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</si>
  <si>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</si>
  <si>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</si>
  <si>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</si>
  <si>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</si>
  <si>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</si>
  <si>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</si>
  <si>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</si>
  <si>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</si>
  <si>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</si>
  <si>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</si>
  <si>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Обустройство пляжных территорий в рамках благоустройства территорий, прилегающих к местам туристского показа</t>
  </si>
  <si>
    <t>Мероприятия направленные на развитие туристских территорий Хасанского муниципального округа</t>
  </si>
  <si>
    <t>Реализация мероприятий по обеспечению жильем молодых семей</t>
  </si>
  <si>
    <t>Расходы по подготовке технических планов (включая проведение кадастровых работ) объектов культурного наследия</t>
  </si>
  <si>
    <t>Мероприятия при осуществлении деятельности по обращению с животными без владельцев, проводимые за счет средств краевого бюджета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</si>
  <si>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</si>
  <si>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</si>
  <si>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</si>
  <si>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9999923801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</si>
  <si>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</si>
  <si>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</si>
  <si>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</si>
  <si>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Муниципальная программа "Профилактика терроризма и экстремизма на территории Хасанского муниципального округа"</t>
  </si>
  <si>
    <t>1800000000</t>
  </si>
  <si>
    <t>1800100000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</si>
  <si>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</si>
  <si>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</si>
  <si>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</si>
  <si>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</si>
  <si>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0120150500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</si>
  <si>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</si>
  <si>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0250012100</t>
  </si>
  <si>
    <t>1300261032</t>
  </si>
  <si>
    <t>Строительство объектов биологической очистки сточных вод на территории населенных пуктов Хасанского муниципального округа</t>
  </si>
  <si>
    <t>015E250980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</si>
</sst>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164" fontId="0" fillId="0" borderId="0">
      <alignment vertical="top" wrapText="1"/>
    </xf>
    <xf numFmtId="0" fontId="5" fillId="0" borderId="2">
      <alignment vertical="top" wrapText="1"/>
    </xf>
    <xf numFmtId="44" fontId="11" fillId="0" borderId="0" applyFont="0" applyFill="0" applyBorder="0" applyAlignment="0" applyProtection="0"/>
  </cellStyleXfs>
  <cellXfs count="57">
    <xf numFmtId="164" fontId="0" fillId="0" borderId="0" xfId="0">
      <alignment vertical="top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1" applyFont="1">
      <alignment vertical="top" wrapText="1"/>
    </xf>
    <xf numFmtId="164" fontId="6" fillId="0" borderId="0" xfId="0" applyFont="1">
      <alignment vertical="top" wrapText="1"/>
    </xf>
    <xf numFmtId="0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horizontal="right" vertical="top" wrapText="1"/>
    </xf>
    <xf numFmtId="0" fontId="1" fillId="0" borderId="10" xfId="0" applyNumberFormat="1" applyFont="1" applyBorder="1" applyAlignment="1">
      <alignment horizontal="left" vertical="top" wrapText="1"/>
    </xf>
    <xf numFmtId="49" fontId="1" fillId="0" borderId="10" xfId="0" applyNumberFormat="1" applyFont="1" applyBorder="1" applyAlignment="1">
      <alignment horizontal="center" vertical="top" wrapText="1"/>
    </xf>
    <xf numFmtId="4" fontId="1" fillId="0" borderId="10" xfId="0" applyNumberFormat="1" applyFont="1" applyBorder="1" applyAlignment="1">
      <alignment horizontal="right" vertical="top" wrapText="1"/>
    </xf>
    <xf numFmtId="0" fontId="1" fillId="0" borderId="11" xfId="0" applyNumberFormat="1" applyFont="1" applyBorder="1" applyAlignment="1">
      <alignment horizontal="left" vertical="top" wrapText="1"/>
    </xf>
    <xf numFmtId="49" fontId="1" fillId="0" borderId="11" xfId="0" applyNumberFormat="1" applyFont="1" applyBorder="1" applyAlignment="1">
      <alignment horizontal="center" vertical="top" wrapText="1"/>
    </xf>
    <xf numFmtId="0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" fillId="0" borderId="1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top" wrapText="1"/>
    </xf>
    <xf numFmtId="4" fontId="4" fillId="0" borderId="15" xfId="0" applyNumberFormat="1" applyFont="1" applyBorder="1" applyAlignment="1">
      <alignment horizontal="right" vertical="top" wrapText="1"/>
    </xf>
    <xf numFmtId="4" fontId="7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64" fontId="8" fillId="0" borderId="0" xfId="0" applyFont="1">
      <alignment vertical="top" wrapText="1"/>
    </xf>
    <xf numFmtId="0" fontId="7" fillId="0" borderId="2" xfId="1" applyFont="1">
      <alignment vertical="top" wrapText="1"/>
    </xf>
    <xf numFmtId="0" fontId="3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1" fillId="2" borderId="16" xfId="0" applyNumberFormat="1" applyFont="1" applyFill="1" applyBorder="1" applyAlignment="1">
      <alignment horizontal="left" vertical="top" wrapText="1"/>
    </xf>
    <xf numFmtId="0" fontId="3" fillId="0" borderId="4" xfId="0" applyNumberFormat="1" applyFont="1" applyBorder="1" applyAlignment="1">
      <alignment wrapText="1"/>
    </xf>
    <xf numFmtId="49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right" vertical="top" wrapText="1"/>
    </xf>
    <xf numFmtId="0" fontId="1" fillId="2" borderId="10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 wrapText="1"/>
    </xf>
    <xf numFmtId="164" fontId="1" fillId="0" borderId="0" xfId="0" applyFont="1" applyAlignment="1">
      <alignment horizontal="left" vertical="top" wrapText="1"/>
    </xf>
    <xf numFmtId="44" fontId="1" fillId="0" borderId="2" xfId="2" applyFont="1" applyBorder="1" applyAlignment="1">
      <alignment horizontal="center" vertical="top" wrapText="1"/>
    </xf>
    <xf numFmtId="0" fontId="10" fillId="0" borderId="2" xfId="0" applyNumberFormat="1" applyFont="1" applyBorder="1" applyAlignment="1">
      <alignment horizontal="left" vertical="top" wrapText="1"/>
    </xf>
    <xf numFmtId="0" fontId="1" fillId="0" borderId="16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center" vertical="center" wrapText="1"/>
    </xf>
    <xf numFmtId="164" fontId="1" fillId="0" borderId="0" xfId="0" applyFont="1" applyAlignment="1">
      <alignment horizontal="left"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right" vertical="top" wrapText="1"/>
    </xf>
    <xf numFmtId="0" fontId="2" fillId="0" borderId="0" xfId="0" applyNumberFormat="1" applyFont="1" applyAlignment="1">
      <alignment horizontal="right" vertical="top" wrapText="1"/>
    </xf>
    <xf numFmtId="0" fontId="2" fillId="0" borderId="4" xfId="0" applyNumberFormat="1" applyFont="1" applyBorder="1" applyAlignment="1">
      <alignment horizontal="right" wrapText="1"/>
    </xf>
    <xf numFmtId="0" fontId="3" fillId="0" borderId="8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0" fontId="2" fillId="0" borderId="0" xfId="0" applyNumberFormat="1" applyFont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3">
    <cellStyle name="xl41" xfId="1" xr:uid="{00000000-0005-0000-0000-000000000000}"/>
    <cellStyle name="Денежный" xfId="2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642"/>
  <sheetViews>
    <sheetView tabSelected="1" topLeftCell="A128" zoomScaleNormal="100" workbookViewId="0">
      <selection activeCell="B138" sqref="B138"/>
    </sheetView>
  </sheetViews>
  <sheetFormatPr defaultRowHeight="12.75" x14ac:dyDescent="0.2"/>
  <cols>
    <col min="1" max="1" width="55" customWidth="1"/>
    <col min="2" max="5" width="19.83203125" customWidth="1"/>
    <col min="6" max="6" width="20.83203125" customWidth="1"/>
    <col min="7" max="7" width="15.5" bestFit="1" customWidth="1"/>
  </cols>
  <sheetData>
    <row r="2" spans="1:6" ht="15.75" x14ac:dyDescent="0.2">
      <c r="E2" s="41" t="s">
        <v>149</v>
      </c>
      <c r="F2" s="41"/>
    </row>
    <row r="3" spans="1:6" ht="35.25" customHeight="1" x14ac:dyDescent="0.2">
      <c r="E3" s="41" t="s">
        <v>262</v>
      </c>
      <c r="F3" s="41"/>
    </row>
    <row r="4" spans="1:6" ht="17.25" customHeight="1" x14ac:dyDescent="0.2">
      <c r="E4" s="36"/>
      <c r="F4" s="36"/>
    </row>
    <row r="5" spans="1:6" ht="21.75" customHeight="1" x14ac:dyDescent="0.2">
      <c r="E5" s="41" t="s">
        <v>149</v>
      </c>
      <c r="F5" s="41"/>
    </row>
    <row r="6" spans="1:6" ht="35.25" customHeight="1" x14ac:dyDescent="0.2">
      <c r="E6" s="41" t="s">
        <v>440</v>
      </c>
      <c r="F6" s="41"/>
    </row>
    <row r="8" spans="1:6" ht="12.75" customHeight="1" x14ac:dyDescent="0.2">
      <c r="A8" s="40" t="s">
        <v>0</v>
      </c>
      <c r="B8" s="40"/>
      <c r="C8" s="40"/>
      <c r="D8" s="40"/>
      <c r="E8" s="40"/>
      <c r="F8" s="40"/>
    </row>
    <row r="9" spans="1:6" ht="66.75" customHeight="1" x14ac:dyDescent="0.2">
      <c r="A9" s="53" t="s">
        <v>376</v>
      </c>
      <c r="B9" s="53"/>
      <c r="C9" s="53"/>
      <c r="D9" s="53"/>
      <c r="E9" s="53"/>
      <c r="F9" s="53"/>
    </row>
    <row r="10" spans="1:6" ht="18.75" x14ac:dyDescent="0.3">
      <c r="A10" s="50"/>
      <c r="B10" s="50"/>
      <c r="C10" s="50"/>
      <c r="D10" s="50"/>
      <c r="E10" s="50"/>
      <c r="F10" s="7" t="s">
        <v>5</v>
      </c>
    </row>
    <row r="11" spans="1:6" ht="31.5" customHeight="1" x14ac:dyDescent="0.2">
      <c r="A11" s="54" t="s">
        <v>1</v>
      </c>
      <c r="B11" s="54" t="s">
        <v>2</v>
      </c>
      <c r="C11" s="54" t="s">
        <v>378</v>
      </c>
      <c r="D11" s="42" t="s">
        <v>80</v>
      </c>
      <c r="E11" s="43"/>
      <c r="F11" s="44"/>
    </row>
    <row r="12" spans="1:6" ht="30.75" customHeight="1" x14ac:dyDescent="0.2">
      <c r="A12" s="55"/>
      <c r="B12" s="55"/>
      <c r="C12" s="55"/>
      <c r="D12" s="45"/>
      <c r="E12" s="46"/>
      <c r="F12" s="47"/>
    </row>
    <row r="13" spans="1:6" ht="15.95" customHeight="1" x14ac:dyDescent="0.2">
      <c r="A13" s="56"/>
      <c r="B13" s="56"/>
      <c r="C13" s="56"/>
      <c r="D13" s="16" t="s">
        <v>129</v>
      </c>
      <c r="E13" s="1" t="s">
        <v>150</v>
      </c>
      <c r="F13" s="1" t="s">
        <v>377</v>
      </c>
    </row>
    <row r="14" spans="1:6" ht="15.95" customHeight="1" x14ac:dyDescent="0.2">
      <c r="A14" s="1" t="s">
        <v>3</v>
      </c>
      <c r="B14" s="1">
        <v>2</v>
      </c>
      <c r="C14" s="1">
        <v>3</v>
      </c>
      <c r="D14" s="1">
        <v>4</v>
      </c>
      <c r="E14" s="1">
        <v>5</v>
      </c>
      <c r="F14" s="1">
        <v>6</v>
      </c>
    </row>
    <row r="15" spans="1:6" ht="21.75" customHeight="1" x14ac:dyDescent="0.2">
      <c r="A15" s="24" t="s">
        <v>6</v>
      </c>
      <c r="B15" s="25" t="s">
        <v>7</v>
      </c>
      <c r="C15" s="25" t="s">
        <v>379</v>
      </c>
      <c r="D15" s="26">
        <f>D16+D172+D233+D269+D290+D303+D308+D325+D330+D339+D344+D373+D378+D390+D398+D413+D421+D442</f>
        <v>1335447103.8300002</v>
      </c>
      <c r="E15" s="26">
        <f t="shared" ref="E15:F15" si="0">E16+E172+E233+E269+E290+E303+E308+E325+E330+E339+E344+E373+E378+E390+E398+E413+E421+E442</f>
        <v>1028202724.1599998</v>
      </c>
      <c r="F15" s="26">
        <f t="shared" si="0"/>
        <v>1100774606.4099998</v>
      </c>
    </row>
    <row r="16" spans="1:6" ht="48.75" customHeight="1" x14ac:dyDescent="0.2">
      <c r="A16" s="24" t="s">
        <v>329</v>
      </c>
      <c r="B16" s="25" t="s">
        <v>8</v>
      </c>
      <c r="C16" s="25" t="s">
        <v>379</v>
      </c>
      <c r="D16" s="26">
        <f>D17+D41+D87+D116+D129+D142</f>
        <v>866812535.25000012</v>
      </c>
      <c r="E16" s="26">
        <f>E17+E41+E87+E116+E129+E142</f>
        <v>814634044.43999994</v>
      </c>
      <c r="F16" s="26">
        <f>F17+F41+F87+F116+F129+F142</f>
        <v>851428792.5999999</v>
      </c>
    </row>
    <row r="17" spans="1:6" s="6" customFormat="1" ht="48.75" customHeight="1" x14ac:dyDescent="0.2">
      <c r="A17" s="23" t="s">
        <v>151</v>
      </c>
      <c r="B17" s="15" t="s">
        <v>9</v>
      </c>
      <c r="C17" s="15" t="s">
        <v>379</v>
      </c>
      <c r="D17" s="19">
        <f>D18+D22</f>
        <v>256639296.09000003</v>
      </c>
      <c r="E17" s="19">
        <f t="shared" ref="E17:F17" si="1">E18+E22</f>
        <v>255754944.34</v>
      </c>
      <c r="F17" s="19">
        <f t="shared" si="1"/>
        <v>269828637.26999998</v>
      </c>
    </row>
    <row r="18" spans="1:6" s="6" customFormat="1" ht="96.75" customHeight="1" x14ac:dyDescent="0.2">
      <c r="A18" s="5" t="s">
        <v>10</v>
      </c>
      <c r="B18" s="4" t="s">
        <v>11</v>
      </c>
      <c r="C18" s="4" t="s">
        <v>379</v>
      </c>
      <c r="D18" s="3">
        <f>D19</f>
        <v>128599609</v>
      </c>
      <c r="E18" s="3">
        <f t="shared" ref="E18:F20" si="2">E19</f>
        <v>136423632</v>
      </c>
      <c r="F18" s="3">
        <f t="shared" si="2"/>
        <v>144370924</v>
      </c>
    </row>
    <row r="19" spans="1:6" ht="94.5" customHeight="1" x14ac:dyDescent="0.2">
      <c r="A19" s="5" t="s">
        <v>12</v>
      </c>
      <c r="B19" s="4" t="s">
        <v>13</v>
      </c>
      <c r="C19" s="4" t="s">
        <v>379</v>
      </c>
      <c r="D19" s="3">
        <f>D20</f>
        <v>128599609</v>
      </c>
      <c r="E19" s="3">
        <f t="shared" si="2"/>
        <v>136423632</v>
      </c>
      <c r="F19" s="3">
        <f t="shared" si="2"/>
        <v>144370924</v>
      </c>
    </row>
    <row r="20" spans="1:6" ht="54.75" customHeight="1" x14ac:dyDescent="0.2">
      <c r="A20" s="5" t="s">
        <v>395</v>
      </c>
      <c r="B20" s="4" t="s">
        <v>13</v>
      </c>
      <c r="C20" s="4" t="s">
        <v>393</v>
      </c>
      <c r="D20" s="3">
        <f>D21</f>
        <v>128599609</v>
      </c>
      <c r="E20" s="3">
        <f t="shared" si="2"/>
        <v>136423632</v>
      </c>
      <c r="F20" s="3">
        <f t="shared" si="2"/>
        <v>144370924</v>
      </c>
    </row>
    <row r="21" spans="1:6" ht="26.25" customHeight="1" x14ac:dyDescent="0.2">
      <c r="A21" s="5" t="s">
        <v>392</v>
      </c>
      <c r="B21" s="4" t="s">
        <v>13</v>
      </c>
      <c r="C21" s="4" t="s">
        <v>394</v>
      </c>
      <c r="D21" s="3">
        <v>128599609</v>
      </c>
      <c r="E21" s="3">
        <v>136423632</v>
      </c>
      <c r="F21" s="3">
        <v>144370924</v>
      </c>
    </row>
    <row r="22" spans="1:6" ht="67.5" customHeight="1" x14ac:dyDescent="0.2">
      <c r="A22" s="5" t="s">
        <v>152</v>
      </c>
      <c r="B22" s="4" t="s">
        <v>14</v>
      </c>
      <c r="C22" s="4" t="s">
        <v>379</v>
      </c>
      <c r="D22" s="3">
        <f>D23+D26+D29+D32+D35+D38</f>
        <v>128039687.09000002</v>
      </c>
      <c r="E22" s="3">
        <f t="shared" ref="E22:F22" si="3">E23+E26+E29+E32+E35+E38</f>
        <v>119331312.34</v>
      </c>
      <c r="F22" s="3">
        <f t="shared" si="3"/>
        <v>125457713.27000001</v>
      </c>
    </row>
    <row r="23" spans="1:6" ht="38.25" customHeight="1" x14ac:dyDescent="0.2">
      <c r="A23" s="2" t="s">
        <v>15</v>
      </c>
      <c r="B23" s="4" t="s">
        <v>16</v>
      </c>
      <c r="C23" s="4" t="s">
        <v>379</v>
      </c>
      <c r="D23" s="3">
        <f>D24</f>
        <v>85342919.430000007</v>
      </c>
      <c r="E23" s="3">
        <f t="shared" ref="E23:F24" si="4">E24</f>
        <v>83034713.879999995</v>
      </c>
      <c r="F23" s="3">
        <f t="shared" si="4"/>
        <v>87072445.890000001</v>
      </c>
    </row>
    <row r="24" spans="1:6" ht="57.75" customHeight="1" x14ac:dyDescent="0.2">
      <c r="A24" s="2" t="s">
        <v>395</v>
      </c>
      <c r="B24" s="4" t="s">
        <v>16</v>
      </c>
      <c r="C24" s="4" t="s">
        <v>393</v>
      </c>
      <c r="D24" s="3">
        <f>D25</f>
        <v>85342919.430000007</v>
      </c>
      <c r="E24" s="3">
        <f t="shared" si="4"/>
        <v>83034713.879999995</v>
      </c>
      <c r="F24" s="3">
        <f t="shared" si="4"/>
        <v>87072445.890000001</v>
      </c>
    </row>
    <row r="25" spans="1:6" ht="25.5" customHeight="1" x14ac:dyDescent="0.2">
      <c r="A25" s="2" t="s">
        <v>392</v>
      </c>
      <c r="B25" s="4" t="s">
        <v>16</v>
      </c>
      <c r="C25" s="4" t="s">
        <v>394</v>
      </c>
      <c r="D25" s="3">
        <v>85342919.430000007</v>
      </c>
      <c r="E25" s="3">
        <v>83034713.879999995</v>
      </c>
      <c r="F25" s="3">
        <v>87072445.890000001</v>
      </c>
    </row>
    <row r="26" spans="1:6" ht="34.5" customHeight="1" x14ac:dyDescent="0.2">
      <c r="A26" s="2" t="s">
        <v>102</v>
      </c>
      <c r="B26" s="4" t="s">
        <v>17</v>
      </c>
      <c r="C26" s="4" t="s">
        <v>379</v>
      </c>
      <c r="D26" s="3">
        <f>D27</f>
        <v>31687586.43</v>
      </c>
      <c r="E26" s="3">
        <f t="shared" ref="E26:F27" si="5">E27</f>
        <v>35308643.460000001</v>
      </c>
      <c r="F26" s="3">
        <f t="shared" si="5"/>
        <v>36941515.380000003</v>
      </c>
    </row>
    <row r="27" spans="1:6" ht="52.5" customHeight="1" x14ac:dyDescent="0.2">
      <c r="A27" s="2" t="s">
        <v>395</v>
      </c>
      <c r="B27" s="4" t="s">
        <v>17</v>
      </c>
      <c r="C27" s="4" t="s">
        <v>393</v>
      </c>
      <c r="D27" s="3">
        <f>D28</f>
        <v>31687586.43</v>
      </c>
      <c r="E27" s="3">
        <f t="shared" si="5"/>
        <v>35308643.460000001</v>
      </c>
      <c r="F27" s="3">
        <f t="shared" si="5"/>
        <v>36941515.380000003</v>
      </c>
    </row>
    <row r="28" spans="1:6" ht="23.25" customHeight="1" x14ac:dyDescent="0.2">
      <c r="A28" s="2" t="s">
        <v>392</v>
      </c>
      <c r="B28" s="4" t="s">
        <v>17</v>
      </c>
      <c r="C28" s="4" t="s">
        <v>394</v>
      </c>
      <c r="D28" s="3">
        <v>31687586.43</v>
      </c>
      <c r="E28" s="3">
        <v>35308643.460000001</v>
      </c>
      <c r="F28" s="3">
        <v>36941515.380000003</v>
      </c>
    </row>
    <row r="29" spans="1:6" ht="49.5" customHeight="1" x14ac:dyDescent="0.2">
      <c r="A29" s="2" t="s">
        <v>103</v>
      </c>
      <c r="B29" s="4" t="s">
        <v>18</v>
      </c>
      <c r="C29" s="4" t="s">
        <v>379</v>
      </c>
      <c r="D29" s="3">
        <f>D30</f>
        <v>6128169</v>
      </c>
      <c r="E29" s="3">
        <f t="shared" ref="E29:F30" si="6">E30</f>
        <v>626865</v>
      </c>
      <c r="F29" s="3">
        <f t="shared" si="6"/>
        <v>626865</v>
      </c>
    </row>
    <row r="30" spans="1:6" ht="49.5" customHeight="1" x14ac:dyDescent="0.2">
      <c r="A30" s="2" t="s">
        <v>395</v>
      </c>
      <c r="B30" s="4" t="s">
        <v>18</v>
      </c>
      <c r="C30" s="4" t="s">
        <v>393</v>
      </c>
      <c r="D30" s="3">
        <f>D31</f>
        <v>6128169</v>
      </c>
      <c r="E30" s="3">
        <f t="shared" si="6"/>
        <v>626865</v>
      </c>
      <c r="F30" s="3">
        <f t="shared" si="6"/>
        <v>626865</v>
      </c>
    </row>
    <row r="31" spans="1:6" ht="23.25" customHeight="1" x14ac:dyDescent="0.2">
      <c r="A31" s="2" t="s">
        <v>392</v>
      </c>
      <c r="B31" s="4" t="s">
        <v>18</v>
      </c>
      <c r="C31" s="4" t="s">
        <v>394</v>
      </c>
      <c r="D31" s="3">
        <v>6128169</v>
      </c>
      <c r="E31" s="3">
        <v>626865</v>
      </c>
      <c r="F31" s="3">
        <v>626865</v>
      </c>
    </row>
    <row r="32" spans="1:6" ht="99.75" customHeight="1" x14ac:dyDescent="0.2">
      <c r="A32" s="2" t="s">
        <v>153</v>
      </c>
      <c r="B32" s="4" t="s">
        <v>154</v>
      </c>
      <c r="C32" s="4" t="s">
        <v>379</v>
      </c>
      <c r="D32" s="3">
        <f>D33</f>
        <v>4645512.2300000004</v>
      </c>
      <c r="E32" s="3">
        <f t="shared" ref="E32:F33" si="7">E33</f>
        <v>0</v>
      </c>
      <c r="F32" s="3">
        <f t="shared" si="7"/>
        <v>0</v>
      </c>
    </row>
    <row r="33" spans="1:6" ht="54" customHeight="1" x14ac:dyDescent="0.2">
      <c r="A33" s="2" t="s">
        <v>395</v>
      </c>
      <c r="B33" s="4" t="s">
        <v>154</v>
      </c>
      <c r="C33" s="4" t="s">
        <v>393</v>
      </c>
      <c r="D33" s="3">
        <f>D34</f>
        <v>4645512.2300000004</v>
      </c>
      <c r="E33" s="3">
        <f t="shared" si="7"/>
        <v>0</v>
      </c>
      <c r="F33" s="3">
        <f t="shared" si="7"/>
        <v>0</v>
      </c>
    </row>
    <row r="34" spans="1:6" ht="24" customHeight="1" x14ac:dyDescent="0.2">
      <c r="A34" s="2" t="s">
        <v>392</v>
      </c>
      <c r="B34" s="4" t="s">
        <v>154</v>
      </c>
      <c r="C34" s="4" t="s">
        <v>394</v>
      </c>
      <c r="D34" s="3">
        <v>4645512.2300000004</v>
      </c>
      <c r="E34" s="3">
        <v>0</v>
      </c>
      <c r="F34" s="3">
        <v>0</v>
      </c>
    </row>
    <row r="35" spans="1:6" ht="86.25" customHeight="1" x14ac:dyDescent="0.2">
      <c r="A35" s="2" t="s">
        <v>139</v>
      </c>
      <c r="B35" s="4" t="s">
        <v>244</v>
      </c>
      <c r="C35" s="4" t="s">
        <v>379</v>
      </c>
      <c r="D35" s="3">
        <f>D36</f>
        <v>235500</v>
      </c>
      <c r="E35" s="3">
        <f t="shared" ref="E35:F36" si="8">E36</f>
        <v>0</v>
      </c>
      <c r="F35" s="3">
        <f t="shared" si="8"/>
        <v>0</v>
      </c>
    </row>
    <row r="36" spans="1:6" ht="51.75" customHeight="1" x14ac:dyDescent="0.2">
      <c r="A36" s="2" t="s">
        <v>395</v>
      </c>
      <c r="B36" s="4" t="s">
        <v>244</v>
      </c>
      <c r="C36" s="4" t="s">
        <v>393</v>
      </c>
      <c r="D36" s="3">
        <f>D37</f>
        <v>235500</v>
      </c>
      <c r="E36" s="3">
        <f t="shared" si="8"/>
        <v>0</v>
      </c>
      <c r="F36" s="3">
        <f t="shared" si="8"/>
        <v>0</v>
      </c>
    </row>
    <row r="37" spans="1:6" ht="19.5" customHeight="1" x14ac:dyDescent="0.2">
      <c r="A37" s="2" t="s">
        <v>392</v>
      </c>
      <c r="B37" s="4" t="s">
        <v>244</v>
      </c>
      <c r="C37" s="4" t="s">
        <v>394</v>
      </c>
      <c r="D37" s="3">
        <v>235500</v>
      </c>
      <c r="E37" s="3">
        <v>0</v>
      </c>
      <c r="F37" s="3">
        <v>0</v>
      </c>
    </row>
    <row r="38" spans="1:6" ht="68.25" customHeight="1" x14ac:dyDescent="0.2">
      <c r="A38" s="2" t="s">
        <v>466</v>
      </c>
      <c r="B38" s="4" t="s">
        <v>98</v>
      </c>
      <c r="C38" s="4" t="s">
        <v>379</v>
      </c>
      <c r="D38" s="3">
        <f>D39</f>
        <v>0</v>
      </c>
      <c r="E38" s="3">
        <f t="shared" ref="E38:F39" si="9">E39</f>
        <v>361090</v>
      </c>
      <c r="F38" s="3">
        <f t="shared" si="9"/>
        <v>816887</v>
      </c>
    </row>
    <row r="39" spans="1:6" ht="57" customHeight="1" x14ac:dyDescent="0.2">
      <c r="A39" s="2" t="s">
        <v>395</v>
      </c>
      <c r="B39" s="4" t="s">
        <v>98</v>
      </c>
      <c r="C39" s="4" t="s">
        <v>393</v>
      </c>
      <c r="D39" s="3">
        <f>D40</f>
        <v>0</v>
      </c>
      <c r="E39" s="3">
        <f t="shared" si="9"/>
        <v>361090</v>
      </c>
      <c r="F39" s="3">
        <f t="shared" si="9"/>
        <v>816887</v>
      </c>
    </row>
    <row r="40" spans="1:6" ht="28.5" customHeight="1" x14ac:dyDescent="0.2">
      <c r="A40" s="2" t="s">
        <v>392</v>
      </c>
      <c r="B40" s="4" t="s">
        <v>98</v>
      </c>
      <c r="C40" s="4" t="s">
        <v>394</v>
      </c>
      <c r="D40" s="3">
        <v>0</v>
      </c>
      <c r="E40" s="3">
        <v>361090</v>
      </c>
      <c r="F40" s="3">
        <v>816887</v>
      </c>
    </row>
    <row r="41" spans="1:6" ht="49.5" customHeight="1" x14ac:dyDescent="0.2">
      <c r="A41" s="14" t="s">
        <v>155</v>
      </c>
      <c r="B41" s="15" t="s">
        <v>19</v>
      </c>
      <c r="C41" s="15" t="s">
        <v>379</v>
      </c>
      <c r="D41" s="19">
        <f>D42+D52+D80</f>
        <v>466679985.06999999</v>
      </c>
      <c r="E41" s="19">
        <f>E42+E52+E80</f>
        <v>436500969.06</v>
      </c>
      <c r="F41" s="19">
        <f>F42+F52+F80</f>
        <v>456331932.80000001</v>
      </c>
    </row>
    <row r="42" spans="1:6" ht="66.75" customHeight="1" x14ac:dyDescent="0.2">
      <c r="A42" s="2" t="s">
        <v>156</v>
      </c>
      <c r="B42" s="4" t="s">
        <v>20</v>
      </c>
      <c r="C42" s="4" t="s">
        <v>379</v>
      </c>
      <c r="D42" s="3">
        <f>D43+D46+D49</f>
        <v>274060157</v>
      </c>
      <c r="E42" s="3">
        <f t="shared" ref="E42:F42" si="10">E43+E46+E49</f>
        <v>274650111</v>
      </c>
      <c r="F42" s="3">
        <f t="shared" si="10"/>
        <v>289723234</v>
      </c>
    </row>
    <row r="43" spans="1:6" ht="161.25" customHeight="1" x14ac:dyDescent="0.2">
      <c r="A43" s="2" t="s">
        <v>502</v>
      </c>
      <c r="B43" s="4" t="s">
        <v>501</v>
      </c>
      <c r="C43" s="4" t="s">
        <v>379</v>
      </c>
      <c r="D43" s="3">
        <f>D44</f>
        <v>351540</v>
      </c>
      <c r="E43" s="3">
        <f t="shared" ref="E43:F44" si="11">E44</f>
        <v>0</v>
      </c>
      <c r="F43" s="3">
        <f t="shared" si="11"/>
        <v>0</v>
      </c>
    </row>
    <row r="44" spans="1:6" ht="66.75" customHeight="1" x14ac:dyDescent="0.2">
      <c r="A44" s="2" t="s">
        <v>395</v>
      </c>
      <c r="B44" s="4" t="s">
        <v>501</v>
      </c>
      <c r="C44" s="4" t="s">
        <v>393</v>
      </c>
      <c r="D44" s="3">
        <f>D45</f>
        <v>351540</v>
      </c>
      <c r="E44" s="3">
        <f t="shared" si="11"/>
        <v>0</v>
      </c>
      <c r="F44" s="3">
        <f t="shared" si="11"/>
        <v>0</v>
      </c>
    </row>
    <row r="45" spans="1:6" ht="26.25" customHeight="1" x14ac:dyDescent="0.2">
      <c r="A45" s="2" t="s">
        <v>392</v>
      </c>
      <c r="B45" s="4" t="s">
        <v>501</v>
      </c>
      <c r="C45" s="4" t="s">
        <v>394</v>
      </c>
      <c r="D45" s="3">
        <v>351540</v>
      </c>
      <c r="E45" s="3">
        <v>0</v>
      </c>
      <c r="F45" s="3">
        <v>0</v>
      </c>
    </row>
    <row r="46" spans="1:6" ht="80.25" customHeight="1" x14ac:dyDescent="0.2">
      <c r="A46" s="2" t="s">
        <v>111</v>
      </c>
      <c r="B46" s="4" t="s">
        <v>112</v>
      </c>
      <c r="C46" s="4" t="s">
        <v>379</v>
      </c>
      <c r="D46" s="3">
        <f>D47</f>
        <v>36852660</v>
      </c>
      <c r="E46" s="3">
        <f t="shared" ref="E46:F47" si="12">E47</f>
        <v>22932000</v>
      </c>
      <c r="F46" s="3">
        <f t="shared" si="12"/>
        <v>22932000</v>
      </c>
    </row>
    <row r="47" spans="1:6" ht="52.5" customHeight="1" x14ac:dyDescent="0.2">
      <c r="A47" s="2" t="s">
        <v>395</v>
      </c>
      <c r="B47" s="4" t="s">
        <v>112</v>
      </c>
      <c r="C47" s="4" t="s">
        <v>393</v>
      </c>
      <c r="D47" s="3">
        <f>D48</f>
        <v>36852660</v>
      </c>
      <c r="E47" s="3">
        <f t="shared" si="12"/>
        <v>22932000</v>
      </c>
      <c r="F47" s="3">
        <f t="shared" si="12"/>
        <v>22932000</v>
      </c>
    </row>
    <row r="48" spans="1:6" ht="23.25" customHeight="1" x14ac:dyDescent="0.2">
      <c r="A48" s="2" t="s">
        <v>392</v>
      </c>
      <c r="B48" s="4" t="s">
        <v>112</v>
      </c>
      <c r="C48" s="4" t="s">
        <v>394</v>
      </c>
      <c r="D48" s="3">
        <v>36852660</v>
      </c>
      <c r="E48" s="3">
        <v>22932000</v>
      </c>
      <c r="F48" s="3">
        <v>22932000</v>
      </c>
    </row>
    <row r="49" spans="1:6" ht="98.25" customHeight="1" x14ac:dyDescent="0.2">
      <c r="A49" s="2" t="s">
        <v>21</v>
      </c>
      <c r="B49" s="4" t="s">
        <v>22</v>
      </c>
      <c r="C49" s="4" t="s">
        <v>379</v>
      </c>
      <c r="D49" s="3">
        <f>D50</f>
        <v>236855957</v>
      </c>
      <c r="E49" s="3">
        <f t="shared" ref="E49:F49" si="13">E50</f>
        <v>251718111</v>
      </c>
      <c r="F49" s="3">
        <f t="shared" si="13"/>
        <v>266791234</v>
      </c>
    </row>
    <row r="50" spans="1:6" ht="56.25" customHeight="1" x14ac:dyDescent="0.2">
      <c r="A50" s="2" t="s">
        <v>395</v>
      </c>
      <c r="B50" s="4" t="s">
        <v>22</v>
      </c>
      <c r="C50" s="4" t="s">
        <v>393</v>
      </c>
      <c r="D50" s="3">
        <f>D51</f>
        <v>236855957</v>
      </c>
      <c r="E50" s="3">
        <f t="shared" ref="E50:F50" si="14">E51</f>
        <v>251718111</v>
      </c>
      <c r="F50" s="3">
        <f t="shared" si="14"/>
        <v>266791234</v>
      </c>
    </row>
    <row r="51" spans="1:6" ht="22.5" customHeight="1" x14ac:dyDescent="0.2">
      <c r="A51" s="2" t="s">
        <v>392</v>
      </c>
      <c r="B51" s="4" t="s">
        <v>22</v>
      </c>
      <c r="C51" s="4" t="s">
        <v>394</v>
      </c>
      <c r="D51" s="3">
        <v>236855957</v>
      </c>
      <c r="E51" s="3">
        <v>251718111</v>
      </c>
      <c r="F51" s="3">
        <v>266791234</v>
      </c>
    </row>
    <row r="52" spans="1:6" ht="52.35" customHeight="1" x14ac:dyDescent="0.2">
      <c r="A52" s="2" t="s">
        <v>23</v>
      </c>
      <c r="B52" s="4" t="s">
        <v>24</v>
      </c>
      <c r="C52" s="4" t="s">
        <v>379</v>
      </c>
      <c r="D52" s="3">
        <f>D53+D56+D59+D62+D65+D68+D71+D74+D77</f>
        <v>163734992.06999999</v>
      </c>
      <c r="E52" s="3">
        <f t="shared" ref="E52:F52" si="15">E53+E56+E59+E62+E65+E68+E71+E74+E77</f>
        <v>131959758.06</v>
      </c>
      <c r="F52" s="3">
        <f t="shared" si="15"/>
        <v>137064398.80000001</v>
      </c>
    </row>
    <row r="53" spans="1:6" ht="33.75" customHeight="1" x14ac:dyDescent="0.2">
      <c r="A53" s="2" t="s">
        <v>15</v>
      </c>
      <c r="B53" s="4" t="s">
        <v>25</v>
      </c>
      <c r="C53" s="4" t="s">
        <v>379</v>
      </c>
      <c r="D53" s="3">
        <f>D54</f>
        <v>77676082.689999998</v>
      </c>
      <c r="E53" s="3">
        <f t="shared" ref="E53:F54" si="16">E54</f>
        <v>78964363.180000007</v>
      </c>
      <c r="F53" s="3">
        <f t="shared" si="16"/>
        <v>82919827.859999999</v>
      </c>
    </row>
    <row r="54" spans="1:6" ht="49.5" customHeight="1" x14ac:dyDescent="0.2">
      <c r="A54" s="2" t="s">
        <v>395</v>
      </c>
      <c r="B54" s="4" t="s">
        <v>25</v>
      </c>
      <c r="C54" s="4" t="s">
        <v>393</v>
      </c>
      <c r="D54" s="3">
        <f>D55</f>
        <v>77676082.689999998</v>
      </c>
      <c r="E54" s="3">
        <f t="shared" si="16"/>
        <v>78964363.180000007</v>
      </c>
      <c r="F54" s="3">
        <f t="shared" si="16"/>
        <v>82919827.859999999</v>
      </c>
    </row>
    <row r="55" spans="1:6" ht="28.5" customHeight="1" x14ac:dyDescent="0.2">
      <c r="A55" s="2" t="s">
        <v>392</v>
      </c>
      <c r="B55" s="4" t="s">
        <v>25</v>
      </c>
      <c r="C55" s="4" t="s">
        <v>394</v>
      </c>
      <c r="D55" s="3">
        <v>77676082.689999998</v>
      </c>
      <c r="E55" s="3">
        <v>78964363.180000007</v>
      </c>
      <c r="F55" s="3">
        <v>82919827.859999999</v>
      </c>
    </row>
    <row r="56" spans="1:6" ht="34.5" customHeight="1" x14ac:dyDescent="0.2">
      <c r="A56" s="2" t="s">
        <v>102</v>
      </c>
      <c r="B56" s="4" t="s">
        <v>26</v>
      </c>
      <c r="C56" s="4" t="s">
        <v>379</v>
      </c>
      <c r="D56" s="3">
        <f>D57</f>
        <v>32762577.41</v>
      </c>
      <c r="E56" s="3">
        <f t="shared" ref="E56:F57" si="17">E57</f>
        <v>36026629.880000003</v>
      </c>
      <c r="F56" s="3">
        <f t="shared" si="17"/>
        <v>37791915.939999998</v>
      </c>
    </row>
    <row r="57" spans="1:6" ht="51" customHeight="1" x14ac:dyDescent="0.2">
      <c r="A57" s="2" t="s">
        <v>395</v>
      </c>
      <c r="B57" s="4" t="s">
        <v>26</v>
      </c>
      <c r="C57" s="4" t="s">
        <v>393</v>
      </c>
      <c r="D57" s="3">
        <f>D58</f>
        <v>32762577.41</v>
      </c>
      <c r="E57" s="3">
        <f t="shared" si="17"/>
        <v>36026629.880000003</v>
      </c>
      <c r="F57" s="3">
        <f t="shared" si="17"/>
        <v>37791915.939999998</v>
      </c>
    </row>
    <row r="58" spans="1:6" ht="24" customHeight="1" x14ac:dyDescent="0.2">
      <c r="A58" s="2" t="s">
        <v>392</v>
      </c>
      <c r="B58" s="4" t="s">
        <v>26</v>
      </c>
      <c r="C58" s="4" t="s">
        <v>394</v>
      </c>
      <c r="D58" s="3">
        <v>32762577.41</v>
      </c>
      <c r="E58" s="3">
        <v>36026629.880000003</v>
      </c>
      <c r="F58" s="3">
        <v>37791915.939999998</v>
      </c>
    </row>
    <row r="59" spans="1:6" ht="49.5" customHeight="1" x14ac:dyDescent="0.2">
      <c r="A59" s="2" t="s">
        <v>103</v>
      </c>
      <c r="B59" s="4" t="s">
        <v>27</v>
      </c>
      <c r="C59" s="4" t="s">
        <v>379</v>
      </c>
      <c r="D59" s="3">
        <f>D60</f>
        <v>20333346.190000001</v>
      </c>
      <c r="E59" s="3">
        <f t="shared" ref="E59:F60" si="18">E60</f>
        <v>16968765</v>
      </c>
      <c r="F59" s="3">
        <f t="shared" si="18"/>
        <v>16352655</v>
      </c>
    </row>
    <row r="60" spans="1:6" ht="49.5" customHeight="1" x14ac:dyDescent="0.2">
      <c r="A60" s="2" t="s">
        <v>395</v>
      </c>
      <c r="B60" s="4" t="s">
        <v>27</v>
      </c>
      <c r="C60" s="4" t="s">
        <v>393</v>
      </c>
      <c r="D60" s="3">
        <f>D61</f>
        <v>20333346.190000001</v>
      </c>
      <c r="E60" s="3">
        <f t="shared" si="18"/>
        <v>16968765</v>
      </c>
      <c r="F60" s="3">
        <f t="shared" si="18"/>
        <v>16352655</v>
      </c>
    </row>
    <row r="61" spans="1:6" ht="24.75" customHeight="1" x14ac:dyDescent="0.2">
      <c r="A61" s="2" t="s">
        <v>392</v>
      </c>
      <c r="B61" s="4" t="s">
        <v>27</v>
      </c>
      <c r="C61" s="4" t="s">
        <v>394</v>
      </c>
      <c r="D61" s="3">
        <v>20333346.190000001</v>
      </c>
      <c r="E61" s="3">
        <v>16968765</v>
      </c>
      <c r="F61" s="3">
        <v>16352655</v>
      </c>
    </row>
    <row r="62" spans="1:6" ht="97.5" customHeight="1" x14ac:dyDescent="0.2">
      <c r="A62" s="2" t="s">
        <v>153</v>
      </c>
      <c r="B62" s="4" t="s">
        <v>157</v>
      </c>
      <c r="C62" s="4" t="s">
        <v>379</v>
      </c>
      <c r="D62" s="3">
        <f>D63</f>
        <v>28470653.739999998</v>
      </c>
      <c r="E62" s="3">
        <f t="shared" ref="E62:F62" si="19">E63</f>
        <v>0</v>
      </c>
      <c r="F62" s="3">
        <f t="shared" si="19"/>
        <v>0</v>
      </c>
    </row>
    <row r="63" spans="1:6" ht="55.5" customHeight="1" x14ac:dyDescent="0.2">
      <c r="A63" s="2" t="s">
        <v>395</v>
      </c>
      <c r="B63" s="4" t="s">
        <v>157</v>
      </c>
      <c r="C63" s="4" t="s">
        <v>393</v>
      </c>
      <c r="D63" s="3">
        <f>D64</f>
        <v>28470653.739999998</v>
      </c>
      <c r="E63" s="3">
        <f t="shared" ref="E63:F63" si="20">E64</f>
        <v>0</v>
      </c>
      <c r="F63" s="3">
        <f t="shared" si="20"/>
        <v>0</v>
      </c>
    </row>
    <row r="64" spans="1:6" ht="25.5" customHeight="1" x14ac:dyDescent="0.2">
      <c r="A64" s="2" t="s">
        <v>392</v>
      </c>
      <c r="B64" s="4" t="s">
        <v>396</v>
      </c>
      <c r="C64" s="4" t="s">
        <v>394</v>
      </c>
      <c r="D64" s="3">
        <v>28470653.739999998</v>
      </c>
      <c r="E64" s="3">
        <v>0</v>
      </c>
      <c r="F64" s="3">
        <v>0</v>
      </c>
    </row>
    <row r="65" spans="1:6" ht="83.25" customHeight="1" x14ac:dyDescent="0.2">
      <c r="A65" s="2" t="s">
        <v>139</v>
      </c>
      <c r="B65" s="4" t="s">
        <v>245</v>
      </c>
      <c r="C65" s="4" t="s">
        <v>379</v>
      </c>
      <c r="D65" s="3">
        <f>D66</f>
        <v>186500</v>
      </c>
      <c r="E65" s="3">
        <f t="shared" ref="E65:F66" si="21">E66</f>
        <v>0</v>
      </c>
      <c r="F65" s="3">
        <f t="shared" si="21"/>
        <v>0</v>
      </c>
    </row>
    <row r="66" spans="1:6" ht="52.5" customHeight="1" x14ac:dyDescent="0.2">
      <c r="A66" s="2" t="s">
        <v>395</v>
      </c>
      <c r="B66" s="4" t="s">
        <v>245</v>
      </c>
      <c r="C66" s="4" t="s">
        <v>393</v>
      </c>
      <c r="D66" s="3">
        <f>D67</f>
        <v>186500</v>
      </c>
      <c r="E66" s="3">
        <f t="shared" si="21"/>
        <v>0</v>
      </c>
      <c r="F66" s="3">
        <f t="shared" si="21"/>
        <v>0</v>
      </c>
    </row>
    <row r="67" spans="1:6" ht="23.25" customHeight="1" x14ac:dyDescent="0.2">
      <c r="A67" s="2" t="s">
        <v>392</v>
      </c>
      <c r="B67" s="4" t="s">
        <v>245</v>
      </c>
      <c r="C67" s="4" t="s">
        <v>394</v>
      </c>
      <c r="D67" s="3">
        <v>186500</v>
      </c>
      <c r="E67" s="3">
        <v>0</v>
      </c>
      <c r="F67" s="3">
        <v>0</v>
      </c>
    </row>
    <row r="68" spans="1:6" ht="51.75" hidden="1" customHeight="1" x14ac:dyDescent="0.2">
      <c r="A68" s="2" t="s">
        <v>467</v>
      </c>
      <c r="B68" s="4" t="s">
        <v>99</v>
      </c>
      <c r="C68" s="4" t="s">
        <v>379</v>
      </c>
      <c r="D68" s="3">
        <f>D69</f>
        <v>0</v>
      </c>
      <c r="E68" s="3">
        <f t="shared" ref="E68:F69" si="22">E69</f>
        <v>0</v>
      </c>
      <c r="F68" s="3">
        <f t="shared" si="22"/>
        <v>0</v>
      </c>
    </row>
    <row r="69" spans="1:6" ht="49.5" hidden="1" customHeight="1" x14ac:dyDescent="0.2">
      <c r="A69" s="2" t="s">
        <v>395</v>
      </c>
      <c r="B69" s="4" t="s">
        <v>99</v>
      </c>
      <c r="C69" s="4" t="s">
        <v>393</v>
      </c>
      <c r="D69" s="3">
        <f>D70</f>
        <v>0</v>
      </c>
      <c r="E69" s="3">
        <f t="shared" si="22"/>
        <v>0</v>
      </c>
      <c r="F69" s="3">
        <f t="shared" si="22"/>
        <v>0</v>
      </c>
    </row>
    <row r="70" spans="1:6" ht="25.5" hidden="1" customHeight="1" x14ac:dyDescent="0.2">
      <c r="A70" s="2" t="s">
        <v>392</v>
      </c>
      <c r="B70" s="4" t="s">
        <v>99</v>
      </c>
      <c r="C70" s="4" t="s">
        <v>394</v>
      </c>
      <c r="D70" s="3">
        <v>0</v>
      </c>
      <c r="E70" s="3">
        <v>0</v>
      </c>
      <c r="F70" s="3">
        <v>0</v>
      </c>
    </row>
    <row r="71" spans="1:6" ht="49.5" customHeight="1" x14ac:dyDescent="0.2">
      <c r="A71" s="2" t="s">
        <v>468</v>
      </c>
      <c r="B71" s="4" t="s">
        <v>441</v>
      </c>
      <c r="C71" s="4" t="s">
        <v>379</v>
      </c>
      <c r="D71" s="3">
        <f>D72</f>
        <v>1480000</v>
      </c>
      <c r="E71" s="3">
        <f t="shared" ref="E71:F72" si="23">E72</f>
        <v>0</v>
      </c>
      <c r="F71" s="3">
        <f t="shared" si="23"/>
        <v>0</v>
      </c>
    </row>
    <row r="72" spans="1:6" ht="54.75" customHeight="1" x14ac:dyDescent="0.2">
      <c r="A72" s="2" t="s">
        <v>395</v>
      </c>
      <c r="B72" s="4" t="s">
        <v>441</v>
      </c>
      <c r="C72" s="4" t="s">
        <v>393</v>
      </c>
      <c r="D72" s="3">
        <f>D73</f>
        <v>1480000</v>
      </c>
      <c r="E72" s="3">
        <f t="shared" si="23"/>
        <v>0</v>
      </c>
      <c r="F72" s="3">
        <f t="shared" si="23"/>
        <v>0</v>
      </c>
    </row>
    <row r="73" spans="1:6" ht="24.75" customHeight="1" x14ac:dyDescent="0.2">
      <c r="A73" s="2" t="s">
        <v>392</v>
      </c>
      <c r="B73" s="4" t="s">
        <v>441</v>
      </c>
      <c r="C73" s="4" t="s">
        <v>394</v>
      </c>
      <c r="D73" s="3">
        <v>1480000</v>
      </c>
      <c r="E73" s="3">
        <v>0</v>
      </c>
      <c r="F73" s="3">
        <v>0</v>
      </c>
    </row>
    <row r="74" spans="1:6" ht="66" customHeight="1" x14ac:dyDescent="0.2">
      <c r="A74" s="2" t="s">
        <v>469</v>
      </c>
      <c r="B74" s="4" t="s">
        <v>442</v>
      </c>
      <c r="C74" s="4" t="s">
        <v>379</v>
      </c>
      <c r="D74" s="3">
        <f>D75</f>
        <v>1424316.92</v>
      </c>
      <c r="E74" s="3">
        <f t="shared" ref="E74:F75" si="24">E75</f>
        <v>0</v>
      </c>
      <c r="F74" s="3">
        <f t="shared" si="24"/>
        <v>0</v>
      </c>
    </row>
    <row r="75" spans="1:6" ht="51.75" customHeight="1" x14ac:dyDescent="0.2">
      <c r="A75" s="2" t="s">
        <v>395</v>
      </c>
      <c r="B75" s="4" t="s">
        <v>442</v>
      </c>
      <c r="C75" s="4" t="s">
        <v>393</v>
      </c>
      <c r="D75" s="3">
        <f>D76</f>
        <v>1424316.92</v>
      </c>
      <c r="E75" s="3">
        <f t="shared" si="24"/>
        <v>0</v>
      </c>
      <c r="F75" s="3">
        <f t="shared" si="24"/>
        <v>0</v>
      </c>
    </row>
    <row r="76" spans="1:6" ht="24.75" customHeight="1" x14ac:dyDescent="0.2">
      <c r="A76" s="2" t="s">
        <v>392</v>
      </c>
      <c r="B76" s="4" t="s">
        <v>442</v>
      </c>
      <c r="C76" s="4" t="s">
        <v>394</v>
      </c>
      <c r="D76" s="3">
        <v>1424316.92</v>
      </c>
      <c r="E76" s="3">
        <v>0</v>
      </c>
      <c r="F76" s="3">
        <v>0</v>
      </c>
    </row>
    <row r="77" spans="1:6" ht="66" customHeight="1" x14ac:dyDescent="0.2">
      <c r="A77" s="2" t="s">
        <v>470</v>
      </c>
      <c r="B77" s="4" t="s">
        <v>443</v>
      </c>
      <c r="C77" s="4" t="s">
        <v>379</v>
      </c>
      <c r="D77" s="3">
        <f>D78</f>
        <v>1401515.12</v>
      </c>
      <c r="E77" s="3">
        <f t="shared" ref="E77:F78" si="25">E78</f>
        <v>0</v>
      </c>
      <c r="F77" s="3">
        <f t="shared" si="25"/>
        <v>0</v>
      </c>
    </row>
    <row r="78" spans="1:6" ht="54" customHeight="1" x14ac:dyDescent="0.2">
      <c r="A78" s="2" t="s">
        <v>395</v>
      </c>
      <c r="B78" s="4" t="s">
        <v>443</v>
      </c>
      <c r="C78" s="4" t="s">
        <v>393</v>
      </c>
      <c r="D78" s="3">
        <f>D79</f>
        <v>1401515.12</v>
      </c>
      <c r="E78" s="3">
        <f t="shared" si="25"/>
        <v>0</v>
      </c>
      <c r="F78" s="3">
        <f t="shared" si="25"/>
        <v>0</v>
      </c>
    </row>
    <row r="79" spans="1:6" ht="24.75" customHeight="1" x14ac:dyDescent="0.2">
      <c r="A79" s="2" t="s">
        <v>392</v>
      </c>
      <c r="B79" s="4" t="s">
        <v>443</v>
      </c>
      <c r="C79" s="4" t="s">
        <v>394</v>
      </c>
      <c r="D79" s="3">
        <v>1401515.12</v>
      </c>
      <c r="E79" s="3">
        <v>0</v>
      </c>
      <c r="F79" s="3">
        <v>0</v>
      </c>
    </row>
    <row r="80" spans="1:6" ht="68.25" customHeight="1" x14ac:dyDescent="0.2">
      <c r="A80" s="2" t="s">
        <v>158</v>
      </c>
      <c r="B80" s="4" t="s">
        <v>28</v>
      </c>
      <c r="C80" s="4" t="s">
        <v>379</v>
      </c>
      <c r="D80" s="3">
        <f>D81+D84</f>
        <v>28884836</v>
      </c>
      <c r="E80" s="3">
        <f t="shared" ref="E80:F80" si="26">E81+E84</f>
        <v>29891100</v>
      </c>
      <c r="F80" s="3">
        <f t="shared" si="26"/>
        <v>29544300</v>
      </c>
    </row>
    <row r="81" spans="1:6" ht="69" customHeight="1" x14ac:dyDescent="0.2">
      <c r="A81" s="2" t="s">
        <v>94</v>
      </c>
      <c r="B81" s="4" t="s">
        <v>95</v>
      </c>
      <c r="C81" s="4" t="s">
        <v>379</v>
      </c>
      <c r="D81" s="3">
        <f>D82</f>
        <v>6183886</v>
      </c>
      <c r="E81" s="3">
        <f t="shared" ref="E81:F82" si="27">E82</f>
        <v>7190150</v>
      </c>
      <c r="F81" s="3">
        <f t="shared" si="27"/>
        <v>7190150</v>
      </c>
    </row>
    <row r="82" spans="1:6" ht="53.25" customHeight="1" x14ac:dyDescent="0.2">
      <c r="A82" s="2" t="s">
        <v>395</v>
      </c>
      <c r="B82" s="4" t="s">
        <v>95</v>
      </c>
      <c r="C82" s="4" t="s">
        <v>393</v>
      </c>
      <c r="D82" s="3">
        <f>D83</f>
        <v>6183886</v>
      </c>
      <c r="E82" s="3">
        <f t="shared" si="27"/>
        <v>7190150</v>
      </c>
      <c r="F82" s="3">
        <f t="shared" si="27"/>
        <v>7190150</v>
      </c>
    </row>
    <row r="83" spans="1:6" ht="23.25" customHeight="1" x14ac:dyDescent="0.2">
      <c r="A83" s="2" t="s">
        <v>392</v>
      </c>
      <c r="B83" s="4" t="s">
        <v>95</v>
      </c>
      <c r="C83" s="4" t="s">
        <v>394</v>
      </c>
      <c r="D83" s="3">
        <v>6183886</v>
      </c>
      <c r="E83" s="3">
        <v>7190150</v>
      </c>
      <c r="F83" s="3">
        <v>7190150</v>
      </c>
    </row>
    <row r="84" spans="1:6" ht="98.25" customHeight="1" x14ac:dyDescent="0.2">
      <c r="A84" s="2" t="s">
        <v>104</v>
      </c>
      <c r="B84" s="4" t="s">
        <v>130</v>
      </c>
      <c r="C84" s="4" t="s">
        <v>379</v>
      </c>
      <c r="D84" s="3">
        <f>D85</f>
        <v>22700950</v>
      </c>
      <c r="E84" s="3">
        <f t="shared" ref="E84:F85" si="28">E85</f>
        <v>22700950</v>
      </c>
      <c r="F84" s="3">
        <f t="shared" si="28"/>
        <v>22354150</v>
      </c>
    </row>
    <row r="85" spans="1:6" ht="52.5" customHeight="1" x14ac:dyDescent="0.2">
      <c r="A85" s="2" t="s">
        <v>395</v>
      </c>
      <c r="B85" s="4" t="s">
        <v>130</v>
      </c>
      <c r="C85" s="4" t="s">
        <v>393</v>
      </c>
      <c r="D85" s="3">
        <f>D86</f>
        <v>22700950</v>
      </c>
      <c r="E85" s="3">
        <f t="shared" si="28"/>
        <v>22700950</v>
      </c>
      <c r="F85" s="3">
        <f t="shared" si="28"/>
        <v>22354150</v>
      </c>
    </row>
    <row r="86" spans="1:6" ht="25.5" customHeight="1" x14ac:dyDescent="0.2">
      <c r="A86" s="2" t="s">
        <v>392</v>
      </c>
      <c r="B86" s="4" t="s">
        <v>130</v>
      </c>
      <c r="C86" s="4" t="s">
        <v>394</v>
      </c>
      <c r="D86" s="3">
        <v>22700950</v>
      </c>
      <c r="E86" s="3">
        <v>22700950</v>
      </c>
      <c r="F86" s="3">
        <v>22354150</v>
      </c>
    </row>
    <row r="87" spans="1:6" ht="54.75" customHeight="1" x14ac:dyDescent="0.2">
      <c r="A87" s="14" t="s">
        <v>159</v>
      </c>
      <c r="B87" s="15" t="s">
        <v>29</v>
      </c>
      <c r="C87" s="15" t="s">
        <v>379</v>
      </c>
      <c r="D87" s="19">
        <f>D88+D101+D110</f>
        <v>53439755.470000006</v>
      </c>
      <c r="E87" s="19">
        <f t="shared" ref="E87:F87" si="29">E88+E101+E110</f>
        <v>56126149.549999997</v>
      </c>
      <c r="F87" s="19">
        <f t="shared" si="29"/>
        <v>57886233.159999996</v>
      </c>
    </row>
    <row r="88" spans="1:6" ht="48.75" customHeight="1" x14ac:dyDescent="0.2">
      <c r="A88" s="2" t="s">
        <v>30</v>
      </c>
      <c r="B88" s="4" t="s">
        <v>31</v>
      </c>
      <c r="C88" s="4" t="s">
        <v>379</v>
      </c>
      <c r="D88" s="3">
        <f>D89+D92+D95+D98</f>
        <v>47602236.270000003</v>
      </c>
      <c r="E88" s="3">
        <f t="shared" ref="E88:F88" si="30">E89+E92+E95+E98</f>
        <v>50688001.75</v>
      </c>
      <c r="F88" s="3">
        <f t="shared" si="30"/>
        <v>52448085.359999999</v>
      </c>
    </row>
    <row r="89" spans="1:6" ht="31.5" customHeight="1" x14ac:dyDescent="0.2">
      <c r="A89" s="2" t="s">
        <v>15</v>
      </c>
      <c r="B89" s="4" t="s">
        <v>32</v>
      </c>
      <c r="C89" s="4" t="s">
        <v>379</v>
      </c>
      <c r="D89" s="3">
        <f>D90</f>
        <v>44904698.590000004</v>
      </c>
      <c r="E89" s="3">
        <f t="shared" ref="E89:F90" si="31">E90</f>
        <v>48032707.829999998</v>
      </c>
      <c r="F89" s="3">
        <f t="shared" si="31"/>
        <v>49668076.57</v>
      </c>
    </row>
    <row r="90" spans="1:6" ht="51" customHeight="1" x14ac:dyDescent="0.2">
      <c r="A90" s="2" t="s">
        <v>395</v>
      </c>
      <c r="B90" s="4" t="s">
        <v>32</v>
      </c>
      <c r="C90" s="4" t="s">
        <v>393</v>
      </c>
      <c r="D90" s="3">
        <f>D91</f>
        <v>44904698.590000004</v>
      </c>
      <c r="E90" s="3">
        <f t="shared" si="31"/>
        <v>48032707.829999998</v>
      </c>
      <c r="F90" s="3">
        <f t="shared" si="31"/>
        <v>49668076.57</v>
      </c>
    </row>
    <row r="91" spans="1:6" ht="31.5" customHeight="1" x14ac:dyDescent="0.2">
      <c r="A91" s="2" t="s">
        <v>392</v>
      </c>
      <c r="B91" s="4" t="s">
        <v>32</v>
      </c>
      <c r="C91" s="4" t="s">
        <v>394</v>
      </c>
      <c r="D91" s="3">
        <v>44904698.590000004</v>
      </c>
      <c r="E91" s="3">
        <v>48032707.829999998</v>
      </c>
      <c r="F91" s="3">
        <v>49668076.57</v>
      </c>
    </row>
    <row r="92" spans="1:6" ht="38.25" customHeight="1" x14ac:dyDescent="0.2">
      <c r="A92" s="2" t="s">
        <v>102</v>
      </c>
      <c r="B92" s="4" t="s">
        <v>33</v>
      </c>
      <c r="C92" s="4" t="s">
        <v>379</v>
      </c>
      <c r="D92" s="3">
        <f>D93</f>
        <v>1678237.68</v>
      </c>
      <c r="E92" s="3">
        <f t="shared" ref="E92:F93" si="32">E93</f>
        <v>2655293.92</v>
      </c>
      <c r="F92" s="3">
        <f t="shared" si="32"/>
        <v>2780008.79</v>
      </c>
    </row>
    <row r="93" spans="1:6" ht="51" customHeight="1" x14ac:dyDescent="0.2">
      <c r="A93" s="2" t="s">
        <v>395</v>
      </c>
      <c r="B93" s="4" t="s">
        <v>33</v>
      </c>
      <c r="C93" s="4" t="s">
        <v>393</v>
      </c>
      <c r="D93" s="3">
        <f>D94</f>
        <v>1678237.68</v>
      </c>
      <c r="E93" s="3">
        <f t="shared" si="32"/>
        <v>2655293.92</v>
      </c>
      <c r="F93" s="3">
        <f t="shared" si="32"/>
        <v>2780008.79</v>
      </c>
    </row>
    <row r="94" spans="1:6" ht="22.5" customHeight="1" x14ac:dyDescent="0.2">
      <c r="A94" s="2" t="s">
        <v>392</v>
      </c>
      <c r="B94" s="4" t="s">
        <v>33</v>
      </c>
      <c r="C94" s="4" t="s">
        <v>394</v>
      </c>
      <c r="D94" s="3">
        <v>1678237.68</v>
      </c>
      <c r="E94" s="3">
        <v>2655293.92</v>
      </c>
      <c r="F94" s="3">
        <v>2780008.79</v>
      </c>
    </row>
    <row r="95" spans="1:6" ht="52.5" customHeight="1" x14ac:dyDescent="0.2">
      <c r="A95" s="2" t="s">
        <v>107</v>
      </c>
      <c r="B95" s="4" t="s">
        <v>117</v>
      </c>
      <c r="C95" s="4" t="s">
        <v>379</v>
      </c>
      <c r="D95" s="3">
        <f>D96</f>
        <v>994000</v>
      </c>
      <c r="E95" s="3">
        <f t="shared" ref="E95:F96" si="33">E96</f>
        <v>0</v>
      </c>
      <c r="F95" s="3">
        <f t="shared" si="33"/>
        <v>0</v>
      </c>
    </row>
    <row r="96" spans="1:6" ht="52.5" customHeight="1" x14ac:dyDescent="0.2">
      <c r="A96" s="2" t="s">
        <v>395</v>
      </c>
      <c r="B96" s="4" t="s">
        <v>117</v>
      </c>
      <c r="C96" s="4" t="s">
        <v>393</v>
      </c>
      <c r="D96" s="3">
        <f>D97</f>
        <v>994000</v>
      </c>
      <c r="E96" s="3">
        <f t="shared" si="33"/>
        <v>0</v>
      </c>
      <c r="F96" s="3">
        <f t="shared" si="33"/>
        <v>0</v>
      </c>
    </row>
    <row r="97" spans="1:6" ht="24" customHeight="1" x14ac:dyDescent="0.2">
      <c r="A97" s="2" t="s">
        <v>392</v>
      </c>
      <c r="B97" s="4" t="s">
        <v>117</v>
      </c>
      <c r="C97" s="4" t="s">
        <v>394</v>
      </c>
      <c r="D97" s="3">
        <v>994000</v>
      </c>
      <c r="E97" s="3">
        <v>0</v>
      </c>
      <c r="F97" s="3">
        <v>0</v>
      </c>
    </row>
    <row r="98" spans="1:6" ht="91.5" customHeight="1" x14ac:dyDescent="0.2">
      <c r="A98" s="2" t="s">
        <v>139</v>
      </c>
      <c r="B98" s="4" t="s">
        <v>432</v>
      </c>
      <c r="C98" s="4" t="s">
        <v>379</v>
      </c>
      <c r="D98" s="3">
        <f>D99</f>
        <v>25300</v>
      </c>
      <c r="E98" s="3">
        <f t="shared" ref="E98:F99" si="34">E99</f>
        <v>0</v>
      </c>
      <c r="F98" s="3">
        <f t="shared" si="34"/>
        <v>0</v>
      </c>
    </row>
    <row r="99" spans="1:6" ht="48" customHeight="1" x14ac:dyDescent="0.2">
      <c r="A99" s="2" t="s">
        <v>395</v>
      </c>
      <c r="B99" s="4" t="s">
        <v>432</v>
      </c>
      <c r="C99" s="4" t="s">
        <v>393</v>
      </c>
      <c r="D99" s="3">
        <f>D100</f>
        <v>25300</v>
      </c>
      <c r="E99" s="3">
        <f t="shared" si="34"/>
        <v>0</v>
      </c>
      <c r="F99" s="3">
        <f t="shared" si="34"/>
        <v>0</v>
      </c>
    </row>
    <row r="100" spans="1:6" ht="24" customHeight="1" x14ac:dyDescent="0.2">
      <c r="A100" s="2" t="s">
        <v>392</v>
      </c>
      <c r="B100" s="4" t="s">
        <v>432</v>
      </c>
      <c r="C100" s="4" t="s">
        <v>394</v>
      </c>
      <c r="D100" s="3">
        <v>25300</v>
      </c>
      <c r="E100" s="3">
        <v>0</v>
      </c>
      <c r="F100" s="3">
        <v>0</v>
      </c>
    </row>
    <row r="101" spans="1:6" ht="30.75" customHeight="1" x14ac:dyDescent="0.2">
      <c r="A101" s="2" t="s">
        <v>34</v>
      </c>
      <c r="B101" s="4" t="s">
        <v>35</v>
      </c>
      <c r="C101" s="4" t="s">
        <v>379</v>
      </c>
      <c r="D101" s="3">
        <f>D102+D105</f>
        <v>5837519.2000000002</v>
      </c>
      <c r="E101" s="3">
        <f t="shared" ref="E101:F101" si="35">E102+E105</f>
        <v>5438147.7999999998</v>
      </c>
      <c r="F101" s="3">
        <f t="shared" si="35"/>
        <v>5438147.7999999998</v>
      </c>
    </row>
    <row r="102" spans="1:6" ht="64.5" customHeight="1" x14ac:dyDescent="0.2">
      <c r="A102" s="2" t="s">
        <v>160</v>
      </c>
      <c r="B102" s="4" t="s">
        <v>36</v>
      </c>
      <c r="C102" s="4" t="s">
        <v>379</v>
      </c>
      <c r="D102" s="3">
        <f>D103</f>
        <v>1592824</v>
      </c>
      <c r="E102" s="3">
        <f t="shared" ref="E102:F103" si="36">E103</f>
        <v>1592824</v>
      </c>
      <c r="F102" s="3">
        <f t="shared" si="36"/>
        <v>1592824</v>
      </c>
    </row>
    <row r="103" spans="1:6" ht="64.5" customHeight="1" x14ac:dyDescent="0.2">
      <c r="A103" s="2" t="s">
        <v>395</v>
      </c>
      <c r="B103" s="4" t="s">
        <v>36</v>
      </c>
      <c r="C103" s="4" t="s">
        <v>393</v>
      </c>
      <c r="D103" s="3">
        <f>D104</f>
        <v>1592824</v>
      </c>
      <c r="E103" s="3">
        <f t="shared" si="36"/>
        <v>1592824</v>
      </c>
      <c r="F103" s="3">
        <f t="shared" si="36"/>
        <v>1592824</v>
      </c>
    </row>
    <row r="104" spans="1:6" ht="21.75" customHeight="1" x14ac:dyDescent="0.2">
      <c r="A104" s="2" t="s">
        <v>392</v>
      </c>
      <c r="B104" s="4" t="s">
        <v>36</v>
      </c>
      <c r="C104" s="4" t="s">
        <v>394</v>
      </c>
      <c r="D104" s="3">
        <v>1592824</v>
      </c>
      <c r="E104" s="3">
        <v>1592824</v>
      </c>
      <c r="F104" s="3">
        <v>1592824</v>
      </c>
    </row>
    <row r="105" spans="1:6" ht="79.5" customHeight="1" x14ac:dyDescent="0.2">
      <c r="A105" s="2" t="s">
        <v>37</v>
      </c>
      <c r="B105" s="4" t="s">
        <v>38</v>
      </c>
      <c r="C105" s="4" t="s">
        <v>379</v>
      </c>
      <c r="D105" s="3">
        <f>D106+D108</f>
        <v>4244695.2</v>
      </c>
      <c r="E105" s="3">
        <f t="shared" ref="E105:F105" si="37">E106+E108</f>
        <v>3845323.8</v>
      </c>
      <c r="F105" s="3">
        <f t="shared" si="37"/>
        <v>3845323.8</v>
      </c>
    </row>
    <row r="106" spans="1:6" ht="33" customHeight="1" x14ac:dyDescent="0.2">
      <c r="A106" s="2" t="s">
        <v>399</v>
      </c>
      <c r="B106" s="4" t="s">
        <v>38</v>
      </c>
      <c r="C106" s="4" t="s">
        <v>397</v>
      </c>
      <c r="D106" s="3">
        <f>D107</f>
        <v>316700</v>
      </c>
      <c r="E106" s="3">
        <f t="shared" ref="E106:F106" si="38">E107</f>
        <v>300000</v>
      </c>
      <c r="F106" s="3">
        <f t="shared" si="38"/>
        <v>300000</v>
      </c>
    </row>
    <row r="107" spans="1:6" ht="35.25" customHeight="1" x14ac:dyDescent="0.2">
      <c r="A107" s="2" t="s">
        <v>400</v>
      </c>
      <c r="B107" s="4" t="s">
        <v>38</v>
      </c>
      <c r="C107" s="4" t="s">
        <v>398</v>
      </c>
      <c r="D107" s="3">
        <v>316700</v>
      </c>
      <c r="E107" s="3">
        <v>300000</v>
      </c>
      <c r="F107" s="3">
        <v>300000</v>
      </c>
    </row>
    <row r="108" spans="1:6" ht="55.5" customHeight="1" x14ac:dyDescent="0.2">
      <c r="A108" s="2" t="s">
        <v>395</v>
      </c>
      <c r="B108" s="4" t="s">
        <v>38</v>
      </c>
      <c r="C108" s="4" t="s">
        <v>393</v>
      </c>
      <c r="D108" s="3">
        <f>D109</f>
        <v>3927995.2</v>
      </c>
      <c r="E108" s="3">
        <f t="shared" ref="E108:F108" si="39">E109</f>
        <v>3545323.8</v>
      </c>
      <c r="F108" s="3">
        <f t="shared" si="39"/>
        <v>3545323.8</v>
      </c>
    </row>
    <row r="109" spans="1:6" ht="27" customHeight="1" x14ac:dyDescent="0.2">
      <c r="A109" s="2" t="s">
        <v>392</v>
      </c>
      <c r="B109" s="4" t="s">
        <v>38</v>
      </c>
      <c r="C109" s="4" t="s">
        <v>394</v>
      </c>
      <c r="D109" s="3">
        <v>3927995.2</v>
      </c>
      <c r="E109" s="3">
        <v>3545323.8</v>
      </c>
      <c r="F109" s="3">
        <v>3545323.8</v>
      </c>
    </row>
    <row r="110" spans="1:6" ht="54" hidden="1" customHeight="1" x14ac:dyDescent="0.2">
      <c r="A110" s="2" t="s">
        <v>161</v>
      </c>
      <c r="B110" s="4" t="s">
        <v>162</v>
      </c>
      <c r="C110" s="4" t="s">
        <v>379</v>
      </c>
      <c r="D110" s="3">
        <f>D111</f>
        <v>0</v>
      </c>
      <c r="E110" s="3">
        <f t="shared" ref="E110:F110" si="40">E111</f>
        <v>0</v>
      </c>
      <c r="F110" s="3">
        <f t="shared" si="40"/>
        <v>0</v>
      </c>
    </row>
    <row r="111" spans="1:6" ht="192.75" hidden="1" customHeight="1" x14ac:dyDescent="0.2">
      <c r="A111" s="2" t="s">
        <v>380</v>
      </c>
      <c r="B111" s="4" t="s">
        <v>163</v>
      </c>
      <c r="C111" s="4" t="s">
        <v>379</v>
      </c>
      <c r="D111" s="3">
        <f>D112+D114</f>
        <v>0</v>
      </c>
      <c r="E111" s="3">
        <f t="shared" ref="E111:F111" si="41">E112+E114</f>
        <v>0</v>
      </c>
      <c r="F111" s="3">
        <f t="shared" si="41"/>
        <v>0</v>
      </c>
    </row>
    <row r="112" spans="1:6" ht="51.75" hidden="1" customHeight="1" x14ac:dyDescent="0.2">
      <c r="A112" s="2" t="s">
        <v>395</v>
      </c>
      <c r="B112" s="4" t="s">
        <v>163</v>
      </c>
      <c r="C112" s="4" t="s">
        <v>393</v>
      </c>
      <c r="D112" s="3">
        <f>D113</f>
        <v>0</v>
      </c>
      <c r="E112" s="3">
        <f t="shared" ref="E112:F112" si="42">E113</f>
        <v>0</v>
      </c>
      <c r="F112" s="3">
        <f t="shared" si="42"/>
        <v>0</v>
      </c>
    </row>
    <row r="113" spans="1:6" ht="27" hidden="1" customHeight="1" x14ac:dyDescent="0.2">
      <c r="A113" s="2" t="s">
        <v>392</v>
      </c>
      <c r="B113" s="4" t="s">
        <v>163</v>
      </c>
      <c r="C113" s="4" t="s">
        <v>394</v>
      </c>
      <c r="D113" s="3">
        <v>0</v>
      </c>
      <c r="E113" s="3">
        <v>0</v>
      </c>
      <c r="F113" s="3">
        <v>0</v>
      </c>
    </row>
    <row r="114" spans="1:6" ht="30" hidden="1" customHeight="1" x14ac:dyDescent="0.2">
      <c r="A114" s="2" t="s">
        <v>403</v>
      </c>
      <c r="B114" s="4" t="s">
        <v>163</v>
      </c>
      <c r="C114" s="4" t="s">
        <v>401</v>
      </c>
      <c r="D114" s="3">
        <f>D115</f>
        <v>0</v>
      </c>
      <c r="E114" s="3">
        <f t="shared" ref="E114:F114" si="43">E115</f>
        <v>0</v>
      </c>
      <c r="F114" s="3">
        <f t="shared" si="43"/>
        <v>0</v>
      </c>
    </row>
    <row r="115" spans="1:6" ht="87" hidden="1" customHeight="1" x14ac:dyDescent="0.2">
      <c r="A115" s="2" t="s">
        <v>404</v>
      </c>
      <c r="B115" s="4" t="s">
        <v>163</v>
      </c>
      <c r="C115" s="4" t="s">
        <v>402</v>
      </c>
      <c r="D115" s="3"/>
      <c r="E115" s="3"/>
      <c r="F115" s="3"/>
    </row>
    <row r="116" spans="1:6" ht="52.5" customHeight="1" x14ac:dyDescent="0.2">
      <c r="A116" s="14" t="s">
        <v>164</v>
      </c>
      <c r="B116" s="15" t="s">
        <v>39</v>
      </c>
      <c r="C116" s="15" t="s">
        <v>379</v>
      </c>
      <c r="D116" s="19">
        <f>D117+D121+D125</f>
        <v>33601034.789999999</v>
      </c>
      <c r="E116" s="19">
        <f t="shared" ref="E116:F116" si="44">E117+E121+E125</f>
        <v>15701219</v>
      </c>
      <c r="F116" s="19">
        <f t="shared" si="44"/>
        <v>16005661</v>
      </c>
    </row>
    <row r="117" spans="1:6" ht="33" customHeight="1" x14ac:dyDescent="0.2">
      <c r="A117" s="2" t="s">
        <v>40</v>
      </c>
      <c r="B117" s="4" t="s">
        <v>41</v>
      </c>
      <c r="C117" s="4" t="s">
        <v>379</v>
      </c>
      <c r="D117" s="3">
        <f>D118</f>
        <v>13928235</v>
      </c>
      <c r="E117" s="3">
        <f t="shared" ref="E117:F119" si="45">E118</f>
        <v>8276175</v>
      </c>
      <c r="F117" s="3">
        <f t="shared" si="45"/>
        <v>8321117</v>
      </c>
    </row>
    <row r="118" spans="1:6" ht="34.35" customHeight="1" x14ac:dyDescent="0.2">
      <c r="A118" s="2" t="s">
        <v>105</v>
      </c>
      <c r="B118" s="4" t="s">
        <v>42</v>
      </c>
      <c r="C118" s="4" t="s">
        <v>379</v>
      </c>
      <c r="D118" s="3">
        <f>D119</f>
        <v>13928235</v>
      </c>
      <c r="E118" s="3">
        <f t="shared" si="45"/>
        <v>8276175</v>
      </c>
      <c r="F118" s="3">
        <f t="shared" si="45"/>
        <v>8321117</v>
      </c>
    </row>
    <row r="119" spans="1:6" ht="51.75" customHeight="1" x14ac:dyDescent="0.2">
      <c r="A119" s="2" t="s">
        <v>395</v>
      </c>
      <c r="B119" s="4" t="s">
        <v>42</v>
      </c>
      <c r="C119" s="4" t="s">
        <v>393</v>
      </c>
      <c r="D119" s="3">
        <f>D120</f>
        <v>13928235</v>
      </c>
      <c r="E119" s="3">
        <f t="shared" si="45"/>
        <v>8276175</v>
      </c>
      <c r="F119" s="3">
        <f t="shared" si="45"/>
        <v>8321117</v>
      </c>
    </row>
    <row r="120" spans="1:6" ht="23.25" customHeight="1" x14ac:dyDescent="0.2">
      <c r="A120" s="2" t="s">
        <v>392</v>
      </c>
      <c r="B120" s="4" t="s">
        <v>42</v>
      </c>
      <c r="C120" s="4" t="s">
        <v>394</v>
      </c>
      <c r="D120" s="3">
        <v>13928235</v>
      </c>
      <c r="E120" s="3">
        <f>410562.6+5280105.4+2585507</f>
        <v>8276175</v>
      </c>
      <c r="F120" s="3">
        <f>410562.5+5322351.5+2588203</f>
        <v>8321117</v>
      </c>
    </row>
    <row r="121" spans="1:6" ht="35.25" customHeight="1" x14ac:dyDescent="0.2">
      <c r="A121" s="2" t="s">
        <v>43</v>
      </c>
      <c r="B121" s="4" t="s">
        <v>44</v>
      </c>
      <c r="C121" s="4" t="s">
        <v>379</v>
      </c>
      <c r="D121" s="3">
        <f>D122</f>
        <v>14079926</v>
      </c>
      <c r="E121" s="3">
        <f t="shared" ref="E121:F123" si="46">E122</f>
        <v>2532452</v>
      </c>
      <c r="F121" s="3">
        <f t="shared" si="46"/>
        <v>2532452</v>
      </c>
    </row>
    <row r="122" spans="1:6" ht="31.5" customHeight="1" x14ac:dyDescent="0.2">
      <c r="A122" s="2" t="s">
        <v>106</v>
      </c>
      <c r="B122" s="4" t="s">
        <v>45</v>
      </c>
      <c r="C122" s="4" t="s">
        <v>379</v>
      </c>
      <c r="D122" s="3">
        <f>D123</f>
        <v>14079926</v>
      </c>
      <c r="E122" s="3">
        <f t="shared" si="46"/>
        <v>2532452</v>
      </c>
      <c r="F122" s="3">
        <f t="shared" si="46"/>
        <v>2532452</v>
      </c>
    </row>
    <row r="123" spans="1:6" ht="55.5" customHeight="1" x14ac:dyDescent="0.2">
      <c r="A123" s="2" t="s">
        <v>395</v>
      </c>
      <c r="B123" s="4" t="s">
        <v>45</v>
      </c>
      <c r="C123" s="4" t="s">
        <v>393</v>
      </c>
      <c r="D123" s="3">
        <f>D124</f>
        <v>14079926</v>
      </c>
      <c r="E123" s="3">
        <f t="shared" si="46"/>
        <v>2532452</v>
      </c>
      <c r="F123" s="3">
        <f t="shared" si="46"/>
        <v>2532452</v>
      </c>
    </row>
    <row r="124" spans="1:6" ht="21.75" customHeight="1" x14ac:dyDescent="0.2">
      <c r="A124" s="2" t="s">
        <v>392</v>
      </c>
      <c r="B124" s="4" t="s">
        <v>45</v>
      </c>
      <c r="C124" s="4" t="s">
        <v>394</v>
      </c>
      <c r="D124" s="3">
        <v>14079926</v>
      </c>
      <c r="E124" s="3">
        <f>1026800+972100+533552</f>
        <v>2532452</v>
      </c>
      <c r="F124" s="3">
        <f>1026800+972100+533552</f>
        <v>2532452</v>
      </c>
    </row>
    <row r="125" spans="1:6" ht="34.35" customHeight="1" x14ac:dyDescent="0.2">
      <c r="A125" s="2" t="s">
        <v>46</v>
      </c>
      <c r="B125" s="4" t="s">
        <v>47</v>
      </c>
      <c r="C125" s="4" t="s">
        <v>379</v>
      </c>
      <c r="D125" s="3">
        <f>D126</f>
        <v>5592873.79</v>
      </c>
      <c r="E125" s="3">
        <f t="shared" ref="E125:F127" si="47">E126</f>
        <v>4892592</v>
      </c>
      <c r="F125" s="3">
        <f t="shared" si="47"/>
        <v>5152092</v>
      </c>
    </row>
    <row r="126" spans="1:6" ht="33" customHeight="1" x14ac:dyDescent="0.2">
      <c r="A126" s="2" t="s">
        <v>48</v>
      </c>
      <c r="B126" s="4" t="s">
        <v>49</v>
      </c>
      <c r="C126" s="4" t="s">
        <v>379</v>
      </c>
      <c r="D126" s="3">
        <f>D127</f>
        <v>5592873.79</v>
      </c>
      <c r="E126" s="3">
        <f t="shared" si="47"/>
        <v>4892592</v>
      </c>
      <c r="F126" s="3">
        <f t="shared" si="47"/>
        <v>5152092</v>
      </c>
    </row>
    <row r="127" spans="1:6" ht="54" customHeight="1" x14ac:dyDescent="0.2">
      <c r="A127" s="2" t="s">
        <v>395</v>
      </c>
      <c r="B127" s="4" t="s">
        <v>49</v>
      </c>
      <c r="C127" s="4" t="s">
        <v>393</v>
      </c>
      <c r="D127" s="3">
        <f>D128</f>
        <v>5592873.79</v>
      </c>
      <c r="E127" s="3">
        <f t="shared" si="47"/>
        <v>4892592</v>
      </c>
      <c r="F127" s="3">
        <f t="shared" si="47"/>
        <v>5152092</v>
      </c>
    </row>
    <row r="128" spans="1:6" ht="21.75" customHeight="1" x14ac:dyDescent="0.2">
      <c r="A128" s="2" t="s">
        <v>392</v>
      </c>
      <c r="B128" s="4" t="s">
        <v>49</v>
      </c>
      <c r="C128" s="4" t="s">
        <v>394</v>
      </c>
      <c r="D128" s="3">
        <v>5592873.79</v>
      </c>
      <c r="E128" s="3">
        <f>1966552+2720853+205187</f>
        <v>4892592</v>
      </c>
      <c r="F128" s="3">
        <f>2226052+2720853+205187</f>
        <v>5152092</v>
      </c>
    </row>
    <row r="129" spans="1:6" ht="33" customHeight="1" x14ac:dyDescent="0.2">
      <c r="A129" s="14" t="s">
        <v>165</v>
      </c>
      <c r="B129" s="15" t="s">
        <v>50</v>
      </c>
      <c r="C129" s="15" t="s">
        <v>379</v>
      </c>
      <c r="D129" s="19">
        <f>D130+D134+D138</f>
        <v>6998061.75</v>
      </c>
      <c r="E129" s="19">
        <f>E130+E134+E138</f>
        <v>5572856.6400000006</v>
      </c>
      <c r="F129" s="19">
        <f>F130+F134+F138</f>
        <v>4228570.8</v>
      </c>
    </row>
    <row r="130" spans="1:6" ht="31.5" customHeight="1" x14ac:dyDescent="0.2">
      <c r="A130" s="2" t="s">
        <v>128</v>
      </c>
      <c r="B130" s="4" t="s">
        <v>166</v>
      </c>
      <c r="C130" s="4" t="s">
        <v>379</v>
      </c>
      <c r="D130" s="3">
        <f>D131</f>
        <v>2140000</v>
      </c>
      <c r="E130" s="3">
        <f t="shared" ref="E130:F132" si="48">E131</f>
        <v>2190000</v>
      </c>
      <c r="F130" s="3">
        <f t="shared" si="48"/>
        <v>0</v>
      </c>
    </row>
    <row r="131" spans="1:6" ht="69" customHeight="1" x14ac:dyDescent="0.2">
      <c r="A131" s="2" t="s">
        <v>96</v>
      </c>
      <c r="B131" s="4" t="s">
        <v>167</v>
      </c>
      <c r="C131" s="4" t="s">
        <v>379</v>
      </c>
      <c r="D131" s="3">
        <f>D132</f>
        <v>2140000</v>
      </c>
      <c r="E131" s="3">
        <f t="shared" si="48"/>
        <v>2190000</v>
      </c>
      <c r="F131" s="3">
        <f t="shared" si="48"/>
        <v>0</v>
      </c>
    </row>
    <row r="132" spans="1:6" ht="36" customHeight="1" x14ac:dyDescent="0.2">
      <c r="A132" s="2" t="s">
        <v>399</v>
      </c>
      <c r="B132" s="4" t="s">
        <v>167</v>
      </c>
      <c r="C132" s="4" t="s">
        <v>397</v>
      </c>
      <c r="D132" s="3">
        <f>D133</f>
        <v>2140000</v>
      </c>
      <c r="E132" s="3">
        <f t="shared" si="48"/>
        <v>2190000</v>
      </c>
      <c r="F132" s="3">
        <f t="shared" si="48"/>
        <v>0</v>
      </c>
    </row>
    <row r="133" spans="1:6" ht="41.25" customHeight="1" x14ac:dyDescent="0.2">
      <c r="A133" s="2" t="s">
        <v>400</v>
      </c>
      <c r="B133" s="4" t="s">
        <v>167</v>
      </c>
      <c r="C133" s="4" t="s">
        <v>398</v>
      </c>
      <c r="D133" s="3">
        <v>2140000</v>
      </c>
      <c r="E133" s="3">
        <v>2190000</v>
      </c>
      <c r="F133" s="3">
        <v>0</v>
      </c>
    </row>
    <row r="134" spans="1:6" ht="36" customHeight="1" x14ac:dyDescent="0.2">
      <c r="A134" s="2" t="s">
        <v>123</v>
      </c>
      <c r="B134" s="4" t="s">
        <v>168</v>
      </c>
      <c r="C134" s="4" t="s">
        <v>379</v>
      </c>
      <c r="D134" s="3">
        <f>D135</f>
        <v>2359112.15</v>
      </c>
      <c r="E134" s="3">
        <f t="shared" ref="E134:F136" si="49">E135</f>
        <v>0</v>
      </c>
      <c r="F134" s="3">
        <f t="shared" si="49"/>
        <v>0</v>
      </c>
    </row>
    <row r="135" spans="1:6" ht="98.25" customHeight="1" x14ac:dyDescent="0.2">
      <c r="A135" s="2" t="s">
        <v>381</v>
      </c>
      <c r="B135" s="4" t="s">
        <v>506</v>
      </c>
      <c r="C135" s="4" t="s">
        <v>379</v>
      </c>
      <c r="D135" s="3">
        <f>D136</f>
        <v>2359112.15</v>
      </c>
      <c r="E135" s="3">
        <f t="shared" si="49"/>
        <v>0</v>
      </c>
      <c r="F135" s="3">
        <f t="shared" si="49"/>
        <v>0</v>
      </c>
    </row>
    <row r="136" spans="1:6" ht="50.25" customHeight="1" x14ac:dyDescent="0.2">
      <c r="A136" s="2" t="s">
        <v>395</v>
      </c>
      <c r="B136" s="4" t="s">
        <v>506</v>
      </c>
      <c r="C136" s="4" t="s">
        <v>393</v>
      </c>
      <c r="D136" s="3">
        <f>D137</f>
        <v>2359112.15</v>
      </c>
      <c r="E136" s="3">
        <f t="shared" si="49"/>
        <v>0</v>
      </c>
      <c r="F136" s="3">
        <f t="shared" si="49"/>
        <v>0</v>
      </c>
    </row>
    <row r="137" spans="1:6" ht="24" customHeight="1" x14ac:dyDescent="0.2">
      <c r="A137" s="2" t="s">
        <v>392</v>
      </c>
      <c r="B137" s="4" t="s">
        <v>506</v>
      </c>
      <c r="C137" s="4" t="s">
        <v>394</v>
      </c>
      <c r="D137" s="3">
        <v>2359112.15</v>
      </c>
      <c r="E137" s="3">
        <v>0</v>
      </c>
      <c r="F137" s="3">
        <v>0</v>
      </c>
    </row>
    <row r="138" spans="1:6" ht="51.75" customHeight="1" x14ac:dyDescent="0.2">
      <c r="A138" s="2" t="s">
        <v>264</v>
      </c>
      <c r="B138" s="4" t="s">
        <v>265</v>
      </c>
      <c r="C138" s="4" t="s">
        <v>379</v>
      </c>
      <c r="D138" s="3">
        <f>D139</f>
        <v>2498949.6</v>
      </c>
      <c r="E138" s="3">
        <f t="shared" ref="E138:F140" si="50">E139</f>
        <v>3382856.64</v>
      </c>
      <c r="F138" s="3">
        <f t="shared" si="50"/>
        <v>4228570.8</v>
      </c>
    </row>
    <row r="139" spans="1:6" ht="96" customHeight="1" x14ac:dyDescent="0.2">
      <c r="A139" s="2" t="s">
        <v>267</v>
      </c>
      <c r="B139" s="4" t="s">
        <v>266</v>
      </c>
      <c r="C139" s="4" t="s">
        <v>379</v>
      </c>
      <c r="D139" s="3">
        <f>D140</f>
        <v>2498949.6</v>
      </c>
      <c r="E139" s="3">
        <f t="shared" si="50"/>
        <v>3382856.64</v>
      </c>
      <c r="F139" s="3">
        <f t="shared" si="50"/>
        <v>4228570.8</v>
      </c>
    </row>
    <row r="140" spans="1:6" ht="54.75" customHeight="1" x14ac:dyDescent="0.2">
      <c r="A140" s="2" t="s">
        <v>395</v>
      </c>
      <c r="B140" s="4" t="s">
        <v>266</v>
      </c>
      <c r="C140" s="4" t="s">
        <v>393</v>
      </c>
      <c r="D140" s="3">
        <f>D141</f>
        <v>2498949.6</v>
      </c>
      <c r="E140" s="3">
        <f t="shared" si="50"/>
        <v>3382856.64</v>
      </c>
      <c r="F140" s="3">
        <f t="shared" si="50"/>
        <v>4228570.8</v>
      </c>
    </row>
    <row r="141" spans="1:6" ht="28.5" customHeight="1" x14ac:dyDescent="0.2">
      <c r="A141" s="2" t="s">
        <v>392</v>
      </c>
      <c r="B141" s="4" t="s">
        <v>266</v>
      </c>
      <c r="C141" s="4" t="s">
        <v>394</v>
      </c>
      <c r="D141" s="3">
        <v>2498949.6</v>
      </c>
      <c r="E141" s="3">
        <v>3382856.64</v>
      </c>
      <c r="F141" s="3">
        <v>4228570.8</v>
      </c>
    </row>
    <row r="142" spans="1:6" ht="53.25" customHeight="1" x14ac:dyDescent="0.2">
      <c r="A142" s="14" t="s">
        <v>330</v>
      </c>
      <c r="B142" s="15" t="s">
        <v>169</v>
      </c>
      <c r="C142" s="15" t="s">
        <v>379</v>
      </c>
      <c r="D142" s="19">
        <f>D143+D158+D162+D168</f>
        <v>49454402.079999998</v>
      </c>
      <c r="E142" s="19">
        <f t="shared" ref="E142:F142" si="51">E143+E158+E162+E168</f>
        <v>44977905.850000001</v>
      </c>
      <c r="F142" s="19">
        <f t="shared" si="51"/>
        <v>47147757.57</v>
      </c>
    </row>
    <row r="143" spans="1:6" ht="23.25" customHeight="1" x14ac:dyDescent="0.2">
      <c r="A143" s="2" t="s">
        <v>170</v>
      </c>
      <c r="B143" s="4" t="s">
        <v>171</v>
      </c>
      <c r="C143" s="4" t="s">
        <v>379</v>
      </c>
      <c r="D143" s="3">
        <f>D144+D152+D155</f>
        <v>43976554.079999998</v>
      </c>
      <c r="E143" s="3">
        <f t="shared" ref="E143:F143" si="52">E144+E152+E155</f>
        <v>36871959.850000001</v>
      </c>
      <c r="F143" s="3">
        <f t="shared" si="52"/>
        <v>38723943.57</v>
      </c>
    </row>
    <row r="144" spans="1:6" ht="36" customHeight="1" x14ac:dyDescent="0.2">
      <c r="A144" s="2" t="s">
        <v>15</v>
      </c>
      <c r="B144" s="4" t="s">
        <v>172</v>
      </c>
      <c r="C144" s="4" t="s">
        <v>379</v>
      </c>
      <c r="D144" s="3">
        <f>D145+D147+D149</f>
        <v>42254395.509999998</v>
      </c>
      <c r="E144" s="3">
        <f t="shared" ref="E144:F144" si="53">E145+E147+E149</f>
        <v>35500103.109999999</v>
      </c>
      <c r="F144" s="3">
        <f t="shared" si="53"/>
        <v>37325942.68</v>
      </c>
    </row>
    <row r="145" spans="1:6" ht="104.25" customHeight="1" x14ac:dyDescent="0.2">
      <c r="A145" s="2" t="s">
        <v>411</v>
      </c>
      <c r="B145" s="4" t="s">
        <v>172</v>
      </c>
      <c r="C145" s="4" t="s">
        <v>405</v>
      </c>
      <c r="D145" s="3">
        <f>D146</f>
        <v>39755709.68</v>
      </c>
      <c r="E145" s="3">
        <f t="shared" ref="E145:F145" si="54">E146</f>
        <v>33172923.190000001</v>
      </c>
      <c r="F145" s="3">
        <f t="shared" si="54"/>
        <v>34998762.759999998</v>
      </c>
    </row>
    <row r="146" spans="1:6" ht="39" customHeight="1" x14ac:dyDescent="0.2">
      <c r="A146" s="2" t="s">
        <v>412</v>
      </c>
      <c r="B146" s="4" t="s">
        <v>172</v>
      </c>
      <c r="C146" s="4" t="s">
        <v>406</v>
      </c>
      <c r="D146" s="3">
        <v>39755709.68</v>
      </c>
      <c r="E146" s="3">
        <v>33172923.190000001</v>
      </c>
      <c r="F146" s="3">
        <v>34998762.759999998</v>
      </c>
    </row>
    <row r="147" spans="1:6" ht="46.5" customHeight="1" x14ac:dyDescent="0.2">
      <c r="A147" s="2" t="s">
        <v>413</v>
      </c>
      <c r="B147" s="4" t="s">
        <v>172</v>
      </c>
      <c r="C147" s="4" t="s">
        <v>407</v>
      </c>
      <c r="D147" s="3">
        <f>D148</f>
        <v>2498193.83</v>
      </c>
      <c r="E147" s="3">
        <f t="shared" ref="E147:F147" si="55">E148</f>
        <v>2326219.92</v>
      </c>
      <c r="F147" s="3">
        <f t="shared" si="55"/>
        <v>2326219.92</v>
      </c>
    </row>
    <row r="148" spans="1:6" ht="46.5" customHeight="1" x14ac:dyDescent="0.2">
      <c r="A148" s="2" t="s">
        <v>414</v>
      </c>
      <c r="B148" s="4" t="s">
        <v>172</v>
      </c>
      <c r="C148" s="4" t="s">
        <v>408</v>
      </c>
      <c r="D148" s="3">
        <v>2498193.83</v>
      </c>
      <c r="E148" s="3">
        <v>2326219.92</v>
      </c>
      <c r="F148" s="3">
        <v>2326219.92</v>
      </c>
    </row>
    <row r="149" spans="1:6" ht="20.25" customHeight="1" x14ac:dyDescent="0.2">
      <c r="A149" s="2" t="s">
        <v>403</v>
      </c>
      <c r="B149" s="4" t="s">
        <v>172</v>
      </c>
      <c r="C149" s="4" t="s">
        <v>401</v>
      </c>
      <c r="D149" s="3">
        <f>D150+D151</f>
        <v>492</v>
      </c>
      <c r="E149" s="3">
        <f t="shared" ref="E149:F149" si="56">E150+E151</f>
        <v>960</v>
      </c>
      <c r="F149" s="3">
        <f t="shared" si="56"/>
        <v>960</v>
      </c>
    </row>
    <row r="150" spans="1:6" ht="22.5" hidden="1" customHeight="1" x14ac:dyDescent="0.2">
      <c r="A150" s="2" t="s">
        <v>415</v>
      </c>
      <c r="B150" s="4" t="s">
        <v>172</v>
      </c>
      <c r="C150" s="4" t="s">
        <v>409</v>
      </c>
      <c r="D150" s="3"/>
      <c r="E150" s="3"/>
      <c r="F150" s="3"/>
    </row>
    <row r="151" spans="1:6" ht="21" customHeight="1" x14ac:dyDescent="0.2">
      <c r="A151" s="2" t="s">
        <v>416</v>
      </c>
      <c r="B151" s="4" t="s">
        <v>172</v>
      </c>
      <c r="C151" s="4" t="s">
        <v>410</v>
      </c>
      <c r="D151" s="3">
        <v>492</v>
      </c>
      <c r="E151" s="3">
        <v>960</v>
      </c>
      <c r="F151" s="3">
        <v>960</v>
      </c>
    </row>
    <row r="152" spans="1:6" ht="35.25" customHeight="1" x14ac:dyDescent="0.2">
      <c r="A152" s="2" t="s">
        <v>102</v>
      </c>
      <c r="B152" s="4" t="s">
        <v>173</v>
      </c>
      <c r="C152" s="4" t="s">
        <v>379</v>
      </c>
      <c r="D152" s="3">
        <f>D153</f>
        <v>538608.4</v>
      </c>
      <c r="E152" s="3">
        <f t="shared" ref="E152:F153" si="57">E153</f>
        <v>565856.74</v>
      </c>
      <c r="F152" s="3">
        <f t="shared" si="57"/>
        <v>592000.89</v>
      </c>
    </row>
    <row r="153" spans="1:6" ht="35.25" customHeight="1" x14ac:dyDescent="0.2">
      <c r="A153" s="2" t="s">
        <v>413</v>
      </c>
      <c r="B153" s="4" t="s">
        <v>173</v>
      </c>
      <c r="C153" s="4" t="s">
        <v>407</v>
      </c>
      <c r="D153" s="3">
        <f>D154</f>
        <v>538608.4</v>
      </c>
      <c r="E153" s="3">
        <f t="shared" si="57"/>
        <v>565856.74</v>
      </c>
      <c r="F153" s="3">
        <f t="shared" si="57"/>
        <v>592000.89</v>
      </c>
    </row>
    <row r="154" spans="1:6" ht="53.25" customHeight="1" x14ac:dyDescent="0.2">
      <c r="A154" s="2" t="s">
        <v>414</v>
      </c>
      <c r="B154" s="4" t="s">
        <v>173</v>
      </c>
      <c r="C154" s="4" t="s">
        <v>408</v>
      </c>
      <c r="D154" s="3">
        <v>538608.4</v>
      </c>
      <c r="E154" s="3">
        <v>565856.74</v>
      </c>
      <c r="F154" s="3">
        <v>592000.89</v>
      </c>
    </row>
    <row r="155" spans="1:6" ht="49.5" customHeight="1" x14ac:dyDescent="0.2">
      <c r="A155" s="2" t="s">
        <v>107</v>
      </c>
      <c r="B155" s="4" t="s">
        <v>174</v>
      </c>
      <c r="C155" s="4" t="s">
        <v>379</v>
      </c>
      <c r="D155" s="3">
        <f>D156</f>
        <v>1183550.17</v>
      </c>
      <c r="E155" s="3">
        <f t="shared" ref="E155:F156" si="58">E156</f>
        <v>806000</v>
      </c>
      <c r="F155" s="3">
        <f t="shared" si="58"/>
        <v>806000</v>
      </c>
    </row>
    <row r="156" spans="1:6" ht="35.25" customHeight="1" x14ac:dyDescent="0.2">
      <c r="A156" s="2" t="s">
        <v>413</v>
      </c>
      <c r="B156" s="4" t="s">
        <v>174</v>
      </c>
      <c r="C156" s="4" t="s">
        <v>407</v>
      </c>
      <c r="D156" s="3">
        <f>D157</f>
        <v>1183550.17</v>
      </c>
      <c r="E156" s="3">
        <f t="shared" si="58"/>
        <v>806000</v>
      </c>
      <c r="F156" s="3">
        <f t="shared" si="58"/>
        <v>806000</v>
      </c>
    </row>
    <row r="157" spans="1:6" ht="49.5" customHeight="1" x14ac:dyDescent="0.2">
      <c r="A157" s="2" t="s">
        <v>414</v>
      </c>
      <c r="B157" s="4" t="s">
        <v>174</v>
      </c>
      <c r="C157" s="4" t="s">
        <v>408</v>
      </c>
      <c r="D157" s="3">
        <v>1183550.17</v>
      </c>
      <c r="E157" s="3">
        <v>806000</v>
      </c>
      <c r="F157" s="3">
        <v>806000</v>
      </c>
    </row>
    <row r="158" spans="1:6" ht="36" customHeight="1" x14ac:dyDescent="0.2">
      <c r="A158" s="2" t="s">
        <v>175</v>
      </c>
      <c r="B158" s="4" t="s">
        <v>176</v>
      </c>
      <c r="C158" s="4" t="s">
        <v>379</v>
      </c>
      <c r="D158" s="3">
        <f>D159</f>
        <v>108890</v>
      </c>
      <c r="E158" s="3">
        <f t="shared" ref="E158:F160" si="59">E159</f>
        <v>108890</v>
      </c>
      <c r="F158" s="3">
        <f t="shared" si="59"/>
        <v>108890</v>
      </c>
    </row>
    <row r="159" spans="1:6" ht="36" customHeight="1" x14ac:dyDescent="0.2">
      <c r="A159" s="2" t="s">
        <v>15</v>
      </c>
      <c r="B159" s="4" t="s">
        <v>177</v>
      </c>
      <c r="C159" s="4" t="s">
        <v>379</v>
      </c>
      <c r="D159" s="3">
        <f>D160</f>
        <v>108890</v>
      </c>
      <c r="E159" s="3">
        <f t="shared" si="59"/>
        <v>108890</v>
      </c>
      <c r="F159" s="3">
        <f t="shared" si="59"/>
        <v>108890</v>
      </c>
    </row>
    <row r="160" spans="1:6" ht="36" customHeight="1" x14ac:dyDescent="0.2">
      <c r="A160" s="2" t="s">
        <v>413</v>
      </c>
      <c r="B160" s="4" t="s">
        <v>177</v>
      </c>
      <c r="C160" s="4" t="s">
        <v>407</v>
      </c>
      <c r="D160" s="3">
        <f>D161</f>
        <v>108890</v>
      </c>
      <c r="E160" s="3">
        <f t="shared" si="59"/>
        <v>108890</v>
      </c>
      <c r="F160" s="3">
        <f t="shared" si="59"/>
        <v>108890</v>
      </c>
    </row>
    <row r="161" spans="1:6" ht="51" customHeight="1" x14ac:dyDescent="0.2">
      <c r="A161" s="2" t="s">
        <v>414</v>
      </c>
      <c r="B161" s="4" t="s">
        <v>177</v>
      </c>
      <c r="C161" s="4" t="s">
        <v>408</v>
      </c>
      <c r="D161" s="3">
        <v>108890</v>
      </c>
      <c r="E161" s="3">
        <v>108890</v>
      </c>
      <c r="F161" s="3">
        <v>108890</v>
      </c>
    </row>
    <row r="162" spans="1:6" ht="49.5" customHeight="1" x14ac:dyDescent="0.2">
      <c r="A162" s="2" t="s">
        <v>178</v>
      </c>
      <c r="B162" s="4" t="s">
        <v>179</v>
      </c>
      <c r="C162" s="4" t="s">
        <v>379</v>
      </c>
      <c r="D162" s="3">
        <f>D163</f>
        <v>5308958</v>
      </c>
      <c r="E162" s="3">
        <f t="shared" ref="E162:F162" si="60">E163</f>
        <v>7937056</v>
      </c>
      <c r="F162" s="3">
        <f t="shared" si="60"/>
        <v>8254924</v>
      </c>
    </row>
    <row r="163" spans="1:6" ht="103.5" customHeight="1" x14ac:dyDescent="0.2">
      <c r="A163" s="2" t="s">
        <v>51</v>
      </c>
      <c r="B163" s="4" t="s">
        <v>180</v>
      </c>
      <c r="C163" s="4" t="s">
        <v>379</v>
      </c>
      <c r="D163" s="3">
        <f>D164+D166</f>
        <v>5308958</v>
      </c>
      <c r="E163" s="3">
        <f t="shared" ref="E163:F163" si="61">E164+E166</f>
        <v>7937056</v>
      </c>
      <c r="F163" s="3">
        <f t="shared" si="61"/>
        <v>8254924</v>
      </c>
    </row>
    <row r="164" spans="1:6" ht="39" customHeight="1" x14ac:dyDescent="0.2">
      <c r="A164" s="2" t="s">
        <v>413</v>
      </c>
      <c r="B164" s="4" t="s">
        <v>180</v>
      </c>
      <c r="C164" s="4" t="s">
        <v>407</v>
      </c>
      <c r="D164" s="3">
        <f>D165</f>
        <v>0</v>
      </c>
      <c r="E164" s="3">
        <f t="shared" ref="E164:F164" si="62">E165</f>
        <v>150000</v>
      </c>
      <c r="F164" s="3">
        <f t="shared" si="62"/>
        <v>180000</v>
      </c>
    </row>
    <row r="165" spans="1:6" ht="48" customHeight="1" x14ac:dyDescent="0.2">
      <c r="A165" s="2" t="s">
        <v>414</v>
      </c>
      <c r="B165" s="4" t="s">
        <v>180</v>
      </c>
      <c r="C165" s="4" t="s">
        <v>408</v>
      </c>
      <c r="D165" s="3">
        <v>0</v>
      </c>
      <c r="E165" s="3">
        <v>150000</v>
      </c>
      <c r="F165" s="3">
        <v>180000</v>
      </c>
    </row>
    <row r="166" spans="1:6" ht="34.5" customHeight="1" x14ac:dyDescent="0.2">
      <c r="A166" s="2" t="s">
        <v>399</v>
      </c>
      <c r="B166" s="4" t="s">
        <v>180</v>
      </c>
      <c r="C166" s="4" t="s">
        <v>397</v>
      </c>
      <c r="D166" s="3">
        <f>D167</f>
        <v>5308958</v>
      </c>
      <c r="E166" s="3">
        <f t="shared" ref="E166:F166" si="63">E167</f>
        <v>7787056</v>
      </c>
      <c r="F166" s="3">
        <f t="shared" si="63"/>
        <v>8074924</v>
      </c>
    </row>
    <row r="167" spans="1:6" ht="40.5" customHeight="1" x14ac:dyDescent="0.2">
      <c r="A167" s="2" t="s">
        <v>400</v>
      </c>
      <c r="B167" s="4" t="s">
        <v>180</v>
      </c>
      <c r="C167" s="4" t="s">
        <v>398</v>
      </c>
      <c r="D167" s="3">
        <v>5308958</v>
      </c>
      <c r="E167" s="3">
        <v>7787056</v>
      </c>
      <c r="F167" s="3">
        <v>8074924</v>
      </c>
    </row>
    <row r="168" spans="1:6" ht="69.75" customHeight="1" x14ac:dyDescent="0.2">
      <c r="A168" s="2" t="s">
        <v>181</v>
      </c>
      <c r="B168" s="4" t="s">
        <v>182</v>
      </c>
      <c r="C168" s="4" t="s">
        <v>379</v>
      </c>
      <c r="D168" s="3">
        <f>D169</f>
        <v>60000</v>
      </c>
      <c r="E168" s="3">
        <f t="shared" ref="E168:F170" si="64">E169</f>
        <v>60000</v>
      </c>
      <c r="F168" s="3">
        <f t="shared" si="64"/>
        <v>60000</v>
      </c>
    </row>
    <row r="169" spans="1:6" ht="87.75" customHeight="1" x14ac:dyDescent="0.2">
      <c r="A169" s="2" t="s">
        <v>183</v>
      </c>
      <c r="B169" s="4" t="s">
        <v>184</v>
      </c>
      <c r="C169" s="4" t="s">
        <v>379</v>
      </c>
      <c r="D169" s="3">
        <f>D170</f>
        <v>60000</v>
      </c>
      <c r="E169" s="3">
        <f t="shared" si="64"/>
        <v>60000</v>
      </c>
      <c r="F169" s="3">
        <f t="shared" si="64"/>
        <v>60000</v>
      </c>
    </row>
    <row r="170" spans="1:6" ht="39" customHeight="1" x14ac:dyDescent="0.2">
      <c r="A170" s="2" t="s">
        <v>399</v>
      </c>
      <c r="B170" s="4" t="s">
        <v>184</v>
      </c>
      <c r="C170" s="4" t="s">
        <v>397</v>
      </c>
      <c r="D170" s="3">
        <f>D171</f>
        <v>60000</v>
      </c>
      <c r="E170" s="3">
        <f t="shared" si="64"/>
        <v>60000</v>
      </c>
      <c r="F170" s="3">
        <f t="shared" si="64"/>
        <v>60000</v>
      </c>
    </row>
    <row r="171" spans="1:6" ht="41.25" customHeight="1" x14ac:dyDescent="0.2">
      <c r="A171" s="2" t="s">
        <v>400</v>
      </c>
      <c r="B171" s="4" t="s">
        <v>184</v>
      </c>
      <c r="C171" s="4" t="s">
        <v>398</v>
      </c>
      <c r="D171" s="3">
        <v>60000</v>
      </c>
      <c r="E171" s="3">
        <v>60000</v>
      </c>
      <c r="F171" s="3">
        <v>60000</v>
      </c>
    </row>
    <row r="172" spans="1:6" ht="51.75" customHeight="1" x14ac:dyDescent="0.2">
      <c r="A172" s="24" t="s">
        <v>331</v>
      </c>
      <c r="B172" s="25" t="s">
        <v>52</v>
      </c>
      <c r="C172" s="25" t="s">
        <v>379</v>
      </c>
      <c r="D172" s="26">
        <f>D173+D193+D212+D219+D229</f>
        <v>110174337.34999999</v>
      </c>
      <c r="E172" s="26">
        <f>E173+E193+E212+E219+E229</f>
        <v>90230861.030000001</v>
      </c>
      <c r="F172" s="26">
        <f>F173+F193+F212+F219+F229</f>
        <v>144235981.40000001</v>
      </c>
    </row>
    <row r="173" spans="1:6" ht="51.75" customHeight="1" x14ac:dyDescent="0.2">
      <c r="A173" s="14" t="s">
        <v>259</v>
      </c>
      <c r="B173" s="15" t="s">
        <v>53</v>
      </c>
      <c r="C173" s="15" t="s">
        <v>379</v>
      </c>
      <c r="D173" s="19">
        <f>D174+D177+D180+D183+D186+D189</f>
        <v>51520287</v>
      </c>
      <c r="E173" s="19">
        <f t="shared" ref="E173:F173" si="65">E174+E177+E180+E183+E186+E189</f>
        <v>40967890</v>
      </c>
      <c r="F173" s="19">
        <f t="shared" si="65"/>
        <v>92276250.370000005</v>
      </c>
    </row>
    <row r="174" spans="1:6" ht="36" customHeight="1" x14ac:dyDescent="0.2">
      <c r="A174" s="2" t="s">
        <v>15</v>
      </c>
      <c r="B174" s="4" t="s">
        <v>135</v>
      </c>
      <c r="C174" s="4" t="s">
        <v>379</v>
      </c>
      <c r="D174" s="3">
        <f>D175</f>
        <v>36594351</v>
      </c>
      <c r="E174" s="3">
        <f t="shared" ref="E174:F175" si="66">E175</f>
        <v>34977390</v>
      </c>
      <c r="F174" s="3">
        <f t="shared" si="66"/>
        <v>37092380</v>
      </c>
    </row>
    <row r="175" spans="1:6" ht="52.5" customHeight="1" x14ac:dyDescent="0.2">
      <c r="A175" s="2" t="s">
        <v>395</v>
      </c>
      <c r="B175" s="4" t="s">
        <v>135</v>
      </c>
      <c r="C175" s="4" t="s">
        <v>393</v>
      </c>
      <c r="D175" s="3">
        <f>D176</f>
        <v>36594351</v>
      </c>
      <c r="E175" s="3">
        <f t="shared" si="66"/>
        <v>34977390</v>
      </c>
      <c r="F175" s="3">
        <f t="shared" si="66"/>
        <v>37092380</v>
      </c>
    </row>
    <row r="176" spans="1:6" ht="21.75" customHeight="1" x14ac:dyDescent="0.2">
      <c r="A176" s="2" t="s">
        <v>392</v>
      </c>
      <c r="B176" s="4" t="s">
        <v>135</v>
      </c>
      <c r="C176" s="4" t="s">
        <v>394</v>
      </c>
      <c r="D176" s="3">
        <v>36594351</v>
      </c>
      <c r="E176" s="3">
        <v>34977390</v>
      </c>
      <c r="F176" s="3">
        <v>37092380</v>
      </c>
    </row>
    <row r="177" spans="1:6" ht="36" customHeight="1" x14ac:dyDescent="0.2">
      <c r="A177" s="2" t="s">
        <v>102</v>
      </c>
      <c r="B177" s="4" t="s">
        <v>136</v>
      </c>
      <c r="C177" s="4" t="s">
        <v>379</v>
      </c>
      <c r="D177" s="3">
        <f>D178</f>
        <v>5739628</v>
      </c>
      <c r="E177" s="3">
        <f t="shared" ref="E177:F178" si="67">E178</f>
        <v>5990500</v>
      </c>
      <c r="F177" s="3">
        <f t="shared" si="67"/>
        <v>6363500</v>
      </c>
    </row>
    <row r="178" spans="1:6" ht="54.75" customHeight="1" x14ac:dyDescent="0.2">
      <c r="A178" s="2" t="s">
        <v>395</v>
      </c>
      <c r="B178" s="4" t="s">
        <v>136</v>
      </c>
      <c r="C178" s="4" t="s">
        <v>393</v>
      </c>
      <c r="D178" s="3">
        <f>D179</f>
        <v>5739628</v>
      </c>
      <c r="E178" s="3">
        <f t="shared" si="67"/>
        <v>5990500</v>
      </c>
      <c r="F178" s="3">
        <f t="shared" si="67"/>
        <v>6363500</v>
      </c>
    </row>
    <row r="179" spans="1:6" ht="21" customHeight="1" x14ac:dyDescent="0.2">
      <c r="A179" s="2" t="s">
        <v>392</v>
      </c>
      <c r="B179" s="4" t="s">
        <v>136</v>
      </c>
      <c r="C179" s="4" t="s">
        <v>394</v>
      </c>
      <c r="D179" s="3">
        <v>5739628</v>
      </c>
      <c r="E179" s="3">
        <v>5990500</v>
      </c>
      <c r="F179" s="3">
        <v>6363500</v>
      </c>
    </row>
    <row r="180" spans="1:6" ht="54.75" customHeight="1" x14ac:dyDescent="0.2">
      <c r="A180" s="2" t="s">
        <v>107</v>
      </c>
      <c r="B180" s="20" t="s">
        <v>137</v>
      </c>
      <c r="C180" s="20" t="s">
        <v>379</v>
      </c>
      <c r="D180" s="21">
        <f>D181</f>
        <v>3764660</v>
      </c>
      <c r="E180" s="21">
        <f t="shared" ref="E180:F181" si="68">E181</f>
        <v>0</v>
      </c>
      <c r="F180" s="21">
        <f t="shared" si="68"/>
        <v>0</v>
      </c>
    </row>
    <row r="181" spans="1:6" ht="54.75" customHeight="1" x14ac:dyDescent="0.2">
      <c r="A181" s="2" t="s">
        <v>395</v>
      </c>
      <c r="B181" s="20" t="s">
        <v>137</v>
      </c>
      <c r="C181" s="20" t="s">
        <v>393</v>
      </c>
      <c r="D181" s="21">
        <f>D182</f>
        <v>3764660</v>
      </c>
      <c r="E181" s="21">
        <f t="shared" si="68"/>
        <v>0</v>
      </c>
      <c r="F181" s="21">
        <f t="shared" si="68"/>
        <v>0</v>
      </c>
    </row>
    <row r="182" spans="1:6" ht="21" customHeight="1" x14ac:dyDescent="0.2">
      <c r="A182" s="2" t="s">
        <v>392</v>
      </c>
      <c r="B182" s="20" t="s">
        <v>137</v>
      </c>
      <c r="C182" s="20" t="s">
        <v>394</v>
      </c>
      <c r="D182" s="21">
        <v>3764660</v>
      </c>
      <c r="E182" s="21">
        <v>0</v>
      </c>
      <c r="F182" s="21">
        <v>0</v>
      </c>
    </row>
    <row r="183" spans="1:6" ht="99.75" customHeight="1" x14ac:dyDescent="0.2">
      <c r="A183" s="2" t="s">
        <v>153</v>
      </c>
      <c r="B183" s="20" t="s">
        <v>138</v>
      </c>
      <c r="C183" s="20" t="s">
        <v>379</v>
      </c>
      <c r="D183" s="21">
        <f>D184</f>
        <v>5421648</v>
      </c>
      <c r="E183" s="21">
        <f t="shared" ref="E183:F184" si="69">E184</f>
        <v>0</v>
      </c>
      <c r="F183" s="21">
        <f t="shared" si="69"/>
        <v>0</v>
      </c>
    </row>
    <row r="184" spans="1:6" ht="51" customHeight="1" x14ac:dyDescent="0.2">
      <c r="A184" s="2" t="s">
        <v>395</v>
      </c>
      <c r="B184" s="20" t="s">
        <v>138</v>
      </c>
      <c r="C184" s="20" t="s">
        <v>393</v>
      </c>
      <c r="D184" s="21">
        <f>D185</f>
        <v>5421648</v>
      </c>
      <c r="E184" s="21">
        <f t="shared" si="69"/>
        <v>0</v>
      </c>
      <c r="F184" s="21">
        <f t="shared" si="69"/>
        <v>0</v>
      </c>
    </row>
    <row r="185" spans="1:6" ht="27" customHeight="1" x14ac:dyDescent="0.2">
      <c r="A185" s="2" t="s">
        <v>392</v>
      </c>
      <c r="B185" s="20" t="s">
        <v>138</v>
      </c>
      <c r="C185" s="20" t="s">
        <v>394</v>
      </c>
      <c r="D185" s="21">
        <v>5421648</v>
      </c>
      <c r="E185" s="21">
        <v>0</v>
      </c>
      <c r="F185" s="21">
        <v>0</v>
      </c>
    </row>
    <row r="186" spans="1:6" ht="39.75" hidden="1" customHeight="1" x14ac:dyDescent="0.2">
      <c r="A186" s="2" t="s">
        <v>105</v>
      </c>
      <c r="B186" s="20" t="s">
        <v>185</v>
      </c>
      <c r="C186" s="20" t="s">
        <v>379</v>
      </c>
      <c r="D186" s="21">
        <f>D187</f>
        <v>0</v>
      </c>
      <c r="E186" s="21">
        <f t="shared" ref="E186:F187" si="70">E187</f>
        <v>0</v>
      </c>
      <c r="F186" s="21">
        <f t="shared" si="70"/>
        <v>0</v>
      </c>
    </row>
    <row r="187" spans="1:6" ht="53.25" hidden="1" customHeight="1" x14ac:dyDescent="0.2">
      <c r="A187" s="2" t="s">
        <v>395</v>
      </c>
      <c r="B187" s="20" t="s">
        <v>185</v>
      </c>
      <c r="C187" s="20" t="s">
        <v>393</v>
      </c>
      <c r="D187" s="21">
        <f>D188</f>
        <v>0</v>
      </c>
      <c r="E187" s="21">
        <f t="shared" si="70"/>
        <v>0</v>
      </c>
      <c r="F187" s="21">
        <f t="shared" si="70"/>
        <v>0</v>
      </c>
    </row>
    <row r="188" spans="1:6" ht="20.25" hidden="1" customHeight="1" x14ac:dyDescent="0.2">
      <c r="A188" s="2" t="s">
        <v>392</v>
      </c>
      <c r="B188" s="20" t="s">
        <v>185</v>
      </c>
      <c r="C188" s="20" t="s">
        <v>394</v>
      </c>
      <c r="D188" s="21"/>
      <c r="E188" s="21"/>
      <c r="F188" s="21"/>
    </row>
    <row r="189" spans="1:6" ht="36" customHeight="1" x14ac:dyDescent="0.2">
      <c r="A189" s="2" t="s">
        <v>437</v>
      </c>
      <c r="B189" s="20" t="s">
        <v>435</v>
      </c>
      <c r="C189" s="20" t="s">
        <v>379</v>
      </c>
      <c r="D189" s="21">
        <f>D190</f>
        <v>0</v>
      </c>
      <c r="E189" s="21">
        <f t="shared" ref="E189:F191" si="71">E190</f>
        <v>0</v>
      </c>
      <c r="F189" s="21">
        <f t="shared" si="71"/>
        <v>48820370.369999997</v>
      </c>
    </row>
    <row r="190" spans="1:6" ht="95.25" customHeight="1" x14ac:dyDescent="0.2">
      <c r="A190" s="2" t="s">
        <v>436</v>
      </c>
      <c r="B190" s="20" t="s">
        <v>438</v>
      </c>
      <c r="C190" s="20" t="s">
        <v>379</v>
      </c>
      <c r="D190" s="21">
        <f>D191</f>
        <v>0</v>
      </c>
      <c r="E190" s="21">
        <f t="shared" si="71"/>
        <v>0</v>
      </c>
      <c r="F190" s="21">
        <f t="shared" si="71"/>
        <v>48820370.369999997</v>
      </c>
    </row>
    <row r="191" spans="1:6" ht="51.75" customHeight="1" x14ac:dyDescent="0.2">
      <c r="A191" s="2" t="s">
        <v>395</v>
      </c>
      <c r="B191" s="20" t="s">
        <v>438</v>
      </c>
      <c r="C191" s="20" t="s">
        <v>393</v>
      </c>
      <c r="D191" s="21">
        <f>D192</f>
        <v>0</v>
      </c>
      <c r="E191" s="21">
        <f t="shared" si="71"/>
        <v>0</v>
      </c>
      <c r="F191" s="21">
        <f t="shared" si="71"/>
        <v>48820370.369999997</v>
      </c>
    </row>
    <row r="192" spans="1:6" ht="20.25" customHeight="1" x14ac:dyDescent="0.2">
      <c r="A192" s="2" t="s">
        <v>392</v>
      </c>
      <c r="B192" s="20" t="s">
        <v>438</v>
      </c>
      <c r="C192" s="20" t="s">
        <v>394</v>
      </c>
      <c r="D192" s="21">
        <v>0</v>
      </c>
      <c r="E192" s="21">
        <v>0</v>
      </c>
      <c r="F192" s="21">
        <v>48820370.369999997</v>
      </c>
    </row>
    <row r="193" spans="1:6" ht="50.25" customHeight="1" x14ac:dyDescent="0.2">
      <c r="A193" s="14" t="s">
        <v>186</v>
      </c>
      <c r="B193" s="15" t="s">
        <v>54</v>
      </c>
      <c r="C193" s="15" t="s">
        <v>379</v>
      </c>
      <c r="D193" s="19">
        <f>D194+D197+D200+D203+D206+D209</f>
        <v>26544280.030000001</v>
      </c>
      <c r="E193" s="19">
        <f t="shared" ref="E193:F193" si="72">E194+E197+E200+E203+E206+E209</f>
        <v>23483591.030000001</v>
      </c>
      <c r="F193" s="19">
        <f t="shared" si="72"/>
        <v>24681161.030000001</v>
      </c>
    </row>
    <row r="194" spans="1:6" ht="33.75" customHeight="1" x14ac:dyDescent="0.2">
      <c r="A194" s="2" t="s">
        <v>15</v>
      </c>
      <c r="B194" s="4" t="s">
        <v>140</v>
      </c>
      <c r="C194" s="4" t="s">
        <v>379</v>
      </c>
      <c r="D194" s="3">
        <f>D195</f>
        <v>21351129</v>
      </c>
      <c r="E194" s="3">
        <f t="shared" ref="E194:F195" si="73">E195</f>
        <v>21035440</v>
      </c>
      <c r="F194" s="3">
        <f t="shared" si="73"/>
        <v>22233010</v>
      </c>
    </row>
    <row r="195" spans="1:6" ht="55.5" customHeight="1" x14ac:dyDescent="0.2">
      <c r="A195" s="2" t="s">
        <v>395</v>
      </c>
      <c r="B195" s="4" t="s">
        <v>140</v>
      </c>
      <c r="C195" s="4" t="s">
        <v>393</v>
      </c>
      <c r="D195" s="3">
        <f>D196</f>
        <v>21351129</v>
      </c>
      <c r="E195" s="3">
        <f t="shared" si="73"/>
        <v>21035440</v>
      </c>
      <c r="F195" s="3">
        <f t="shared" si="73"/>
        <v>22233010</v>
      </c>
    </row>
    <row r="196" spans="1:6" ht="22.5" customHeight="1" x14ac:dyDescent="0.2">
      <c r="A196" s="2" t="s">
        <v>392</v>
      </c>
      <c r="B196" s="4" t="s">
        <v>140</v>
      </c>
      <c r="C196" s="4" t="s">
        <v>394</v>
      </c>
      <c r="D196" s="3">
        <v>21351129</v>
      </c>
      <c r="E196" s="3">
        <v>21035440</v>
      </c>
      <c r="F196" s="3">
        <v>22233010</v>
      </c>
    </row>
    <row r="197" spans="1:6" ht="36.75" customHeight="1" x14ac:dyDescent="0.2">
      <c r="A197" s="2" t="s">
        <v>102</v>
      </c>
      <c r="B197" s="4" t="s">
        <v>141</v>
      </c>
      <c r="C197" s="4" t="s">
        <v>379</v>
      </c>
      <c r="D197" s="3">
        <f>D198</f>
        <v>1133944.5</v>
      </c>
      <c r="E197" s="3">
        <f t="shared" ref="E197:F198" si="74">E198</f>
        <v>1974950</v>
      </c>
      <c r="F197" s="3">
        <f t="shared" si="74"/>
        <v>1974950</v>
      </c>
    </row>
    <row r="198" spans="1:6" ht="54" customHeight="1" x14ac:dyDescent="0.2">
      <c r="A198" s="2" t="s">
        <v>395</v>
      </c>
      <c r="B198" s="4" t="s">
        <v>141</v>
      </c>
      <c r="C198" s="4" t="s">
        <v>393</v>
      </c>
      <c r="D198" s="3">
        <f>D199</f>
        <v>1133944.5</v>
      </c>
      <c r="E198" s="3">
        <f t="shared" si="74"/>
        <v>1974950</v>
      </c>
      <c r="F198" s="3">
        <f t="shared" si="74"/>
        <v>1974950</v>
      </c>
    </row>
    <row r="199" spans="1:6" ht="20.25" customHeight="1" x14ac:dyDescent="0.2">
      <c r="A199" s="2" t="s">
        <v>392</v>
      </c>
      <c r="B199" s="4" t="s">
        <v>141</v>
      </c>
      <c r="C199" s="4" t="s">
        <v>394</v>
      </c>
      <c r="D199" s="3">
        <v>1133944.5</v>
      </c>
      <c r="E199" s="3">
        <v>1974950</v>
      </c>
      <c r="F199" s="3">
        <v>1974950</v>
      </c>
    </row>
    <row r="200" spans="1:6" ht="55.5" customHeight="1" x14ac:dyDescent="0.2">
      <c r="A200" s="2" t="s">
        <v>107</v>
      </c>
      <c r="B200" s="4" t="s">
        <v>187</v>
      </c>
      <c r="C200" s="4" t="s">
        <v>379</v>
      </c>
      <c r="D200" s="3">
        <f>D201</f>
        <v>400000</v>
      </c>
      <c r="E200" s="3">
        <f t="shared" ref="E200:F201" si="75">E201</f>
        <v>0</v>
      </c>
      <c r="F200" s="3">
        <f t="shared" si="75"/>
        <v>0</v>
      </c>
    </row>
    <row r="201" spans="1:6" ht="55.5" customHeight="1" x14ac:dyDescent="0.2">
      <c r="A201" s="2" t="s">
        <v>395</v>
      </c>
      <c r="B201" s="4" t="s">
        <v>187</v>
      </c>
      <c r="C201" s="4" t="s">
        <v>393</v>
      </c>
      <c r="D201" s="3">
        <f>D202</f>
        <v>400000</v>
      </c>
      <c r="E201" s="3">
        <f t="shared" si="75"/>
        <v>0</v>
      </c>
      <c r="F201" s="3">
        <f t="shared" si="75"/>
        <v>0</v>
      </c>
    </row>
    <row r="202" spans="1:6" ht="24" customHeight="1" x14ac:dyDescent="0.2">
      <c r="A202" s="2" t="s">
        <v>392</v>
      </c>
      <c r="B202" s="4" t="s">
        <v>187</v>
      </c>
      <c r="C202" s="4" t="s">
        <v>394</v>
      </c>
      <c r="D202" s="3">
        <v>400000</v>
      </c>
      <c r="E202" s="3">
        <v>0</v>
      </c>
      <c r="F202" s="3">
        <v>0</v>
      </c>
    </row>
    <row r="203" spans="1:6" ht="98.25" customHeight="1" x14ac:dyDescent="0.2">
      <c r="A203" s="2" t="s">
        <v>153</v>
      </c>
      <c r="B203" s="4" t="s">
        <v>188</v>
      </c>
      <c r="C203" s="4" t="s">
        <v>379</v>
      </c>
      <c r="D203" s="3">
        <f>D204</f>
        <v>3186005.5</v>
      </c>
      <c r="E203" s="3">
        <f t="shared" ref="E203:F204" si="76">E204</f>
        <v>0</v>
      </c>
      <c r="F203" s="3">
        <f t="shared" si="76"/>
        <v>0</v>
      </c>
    </row>
    <row r="204" spans="1:6" ht="51" customHeight="1" x14ac:dyDescent="0.2">
      <c r="A204" s="2" t="s">
        <v>395</v>
      </c>
      <c r="B204" s="4" t="s">
        <v>188</v>
      </c>
      <c r="C204" s="4" t="s">
        <v>393</v>
      </c>
      <c r="D204" s="3">
        <f>D205</f>
        <v>3186005.5</v>
      </c>
      <c r="E204" s="3">
        <f t="shared" si="76"/>
        <v>0</v>
      </c>
      <c r="F204" s="3">
        <f t="shared" si="76"/>
        <v>0</v>
      </c>
    </row>
    <row r="205" spans="1:6" ht="23.25" customHeight="1" x14ac:dyDescent="0.2">
      <c r="A205" s="2" t="s">
        <v>392</v>
      </c>
      <c r="B205" s="4" t="s">
        <v>188</v>
      </c>
      <c r="C205" s="4" t="s">
        <v>394</v>
      </c>
      <c r="D205" s="3">
        <v>3186005.5</v>
      </c>
      <c r="E205" s="3">
        <v>0</v>
      </c>
      <c r="F205" s="3">
        <v>0</v>
      </c>
    </row>
    <row r="206" spans="1:6" ht="84.75" customHeight="1" x14ac:dyDescent="0.2">
      <c r="A206" s="2" t="s">
        <v>139</v>
      </c>
      <c r="B206" s="4" t="s">
        <v>143</v>
      </c>
      <c r="C206" s="4" t="s">
        <v>379</v>
      </c>
      <c r="D206" s="3">
        <f>D207</f>
        <v>300000</v>
      </c>
      <c r="E206" s="3">
        <f t="shared" ref="E206:F207" si="77">E207</f>
        <v>300000</v>
      </c>
      <c r="F206" s="3">
        <f t="shared" si="77"/>
        <v>300000</v>
      </c>
    </row>
    <row r="207" spans="1:6" ht="53.25" customHeight="1" x14ac:dyDescent="0.2">
      <c r="A207" s="2" t="s">
        <v>395</v>
      </c>
      <c r="B207" s="4" t="s">
        <v>143</v>
      </c>
      <c r="C207" s="4" t="s">
        <v>393</v>
      </c>
      <c r="D207" s="3">
        <f>D208</f>
        <v>300000</v>
      </c>
      <c r="E207" s="3">
        <f t="shared" si="77"/>
        <v>300000</v>
      </c>
      <c r="F207" s="3">
        <f t="shared" si="77"/>
        <v>300000</v>
      </c>
    </row>
    <row r="208" spans="1:6" ht="22.5" customHeight="1" x14ac:dyDescent="0.2">
      <c r="A208" s="2" t="s">
        <v>392</v>
      </c>
      <c r="B208" s="4" t="s">
        <v>143</v>
      </c>
      <c r="C208" s="4" t="s">
        <v>394</v>
      </c>
      <c r="D208" s="3">
        <v>300000</v>
      </c>
      <c r="E208" s="3">
        <v>300000</v>
      </c>
      <c r="F208" s="3">
        <v>300000</v>
      </c>
    </row>
    <row r="209" spans="1:6" ht="48" customHeight="1" x14ac:dyDescent="0.2">
      <c r="A209" s="2" t="s">
        <v>471</v>
      </c>
      <c r="B209" s="4" t="s">
        <v>142</v>
      </c>
      <c r="C209" s="4" t="s">
        <v>379</v>
      </c>
      <c r="D209" s="3">
        <f>D210</f>
        <v>173201.03</v>
      </c>
      <c r="E209" s="3">
        <f t="shared" ref="E209:F210" si="78">E210</f>
        <v>173201.03</v>
      </c>
      <c r="F209" s="3">
        <f t="shared" si="78"/>
        <v>173201.03</v>
      </c>
    </row>
    <row r="210" spans="1:6" ht="53.25" customHeight="1" x14ac:dyDescent="0.2">
      <c r="A210" s="2" t="s">
        <v>395</v>
      </c>
      <c r="B210" s="4" t="s">
        <v>142</v>
      </c>
      <c r="C210" s="4" t="s">
        <v>393</v>
      </c>
      <c r="D210" s="3">
        <f>D211</f>
        <v>173201.03</v>
      </c>
      <c r="E210" s="3">
        <f t="shared" si="78"/>
        <v>173201.03</v>
      </c>
      <c r="F210" s="3">
        <f t="shared" si="78"/>
        <v>173201.03</v>
      </c>
    </row>
    <row r="211" spans="1:6" ht="24" customHeight="1" x14ac:dyDescent="0.2">
      <c r="A211" s="2" t="s">
        <v>392</v>
      </c>
      <c r="B211" s="4" t="s">
        <v>142</v>
      </c>
      <c r="C211" s="4" t="s">
        <v>394</v>
      </c>
      <c r="D211" s="3">
        <v>173201.03</v>
      </c>
      <c r="E211" s="3">
        <v>173201.03</v>
      </c>
      <c r="F211" s="3">
        <v>173201.03</v>
      </c>
    </row>
    <row r="212" spans="1:6" ht="68.25" customHeight="1" x14ac:dyDescent="0.2">
      <c r="A212" s="14" t="s">
        <v>189</v>
      </c>
      <c r="B212" s="15" t="s">
        <v>55</v>
      </c>
      <c r="C212" s="15" t="s">
        <v>379</v>
      </c>
      <c r="D212" s="19">
        <f>D213+D216</f>
        <v>27384645</v>
      </c>
      <c r="E212" s="19">
        <f t="shared" ref="E212:F212" si="79">E213+E216</f>
        <v>25461200</v>
      </c>
      <c r="F212" s="19">
        <f t="shared" si="79"/>
        <v>26917570</v>
      </c>
    </row>
    <row r="213" spans="1:6" ht="32.25" customHeight="1" x14ac:dyDescent="0.2">
      <c r="A213" s="2" t="s">
        <v>15</v>
      </c>
      <c r="B213" s="4" t="s">
        <v>144</v>
      </c>
      <c r="C213" s="4" t="s">
        <v>379</v>
      </c>
      <c r="D213" s="3">
        <f>D214</f>
        <v>26194475</v>
      </c>
      <c r="E213" s="3">
        <f t="shared" ref="E213:F214" si="80">E214</f>
        <v>25461200</v>
      </c>
      <c r="F213" s="3">
        <f t="shared" si="80"/>
        <v>26917570</v>
      </c>
    </row>
    <row r="214" spans="1:6" ht="52.5" customHeight="1" x14ac:dyDescent="0.2">
      <c r="A214" s="2" t="s">
        <v>395</v>
      </c>
      <c r="B214" s="4" t="s">
        <v>144</v>
      </c>
      <c r="C214" s="4" t="s">
        <v>393</v>
      </c>
      <c r="D214" s="3">
        <f>D215</f>
        <v>26194475</v>
      </c>
      <c r="E214" s="3">
        <f t="shared" si="80"/>
        <v>25461200</v>
      </c>
      <c r="F214" s="3">
        <f t="shared" si="80"/>
        <v>26917570</v>
      </c>
    </row>
    <row r="215" spans="1:6" ht="32.25" customHeight="1" x14ac:dyDescent="0.2">
      <c r="A215" s="2" t="s">
        <v>392</v>
      </c>
      <c r="B215" s="4" t="s">
        <v>144</v>
      </c>
      <c r="C215" s="4" t="s">
        <v>394</v>
      </c>
      <c r="D215" s="3">
        <v>26194475</v>
      </c>
      <c r="E215" s="3">
        <v>25461200</v>
      </c>
      <c r="F215" s="3">
        <v>26917570</v>
      </c>
    </row>
    <row r="216" spans="1:6" ht="51" customHeight="1" x14ac:dyDescent="0.2">
      <c r="A216" s="2" t="s">
        <v>107</v>
      </c>
      <c r="B216" s="4" t="s">
        <v>145</v>
      </c>
      <c r="C216" s="4" t="s">
        <v>379</v>
      </c>
      <c r="D216" s="3">
        <f>D217</f>
        <v>1190170</v>
      </c>
      <c r="E216" s="3">
        <f t="shared" ref="E216:F217" si="81">E217</f>
        <v>0</v>
      </c>
      <c r="F216" s="3">
        <f t="shared" si="81"/>
        <v>0</v>
      </c>
    </row>
    <row r="217" spans="1:6" ht="54.75" customHeight="1" x14ac:dyDescent="0.2">
      <c r="A217" s="2" t="s">
        <v>395</v>
      </c>
      <c r="B217" s="4" t="s">
        <v>145</v>
      </c>
      <c r="C217" s="4" t="s">
        <v>393</v>
      </c>
      <c r="D217" s="3">
        <f>D218</f>
        <v>1190170</v>
      </c>
      <c r="E217" s="3">
        <f t="shared" si="81"/>
        <v>0</v>
      </c>
      <c r="F217" s="3">
        <f t="shared" si="81"/>
        <v>0</v>
      </c>
    </row>
    <row r="218" spans="1:6" ht="23.25" customHeight="1" x14ac:dyDescent="0.2">
      <c r="A218" s="2" t="s">
        <v>392</v>
      </c>
      <c r="B218" s="4" t="s">
        <v>145</v>
      </c>
      <c r="C218" s="4" t="s">
        <v>394</v>
      </c>
      <c r="D218" s="3">
        <v>1190170</v>
      </c>
      <c r="E218" s="3">
        <v>0</v>
      </c>
      <c r="F218" s="3">
        <v>0</v>
      </c>
    </row>
    <row r="219" spans="1:6" ht="69" customHeight="1" x14ac:dyDescent="0.2">
      <c r="A219" s="14" t="s">
        <v>190</v>
      </c>
      <c r="B219" s="15" t="s">
        <v>196</v>
      </c>
      <c r="C219" s="15" t="s">
        <v>379</v>
      </c>
      <c r="D219" s="19">
        <f>D220+D223+D226</f>
        <v>3243125.32</v>
      </c>
      <c r="E219" s="19">
        <f t="shared" ref="E219:F219" si="82">E220+E223+E226</f>
        <v>318180</v>
      </c>
      <c r="F219" s="19">
        <f t="shared" si="82"/>
        <v>361000</v>
      </c>
    </row>
    <row r="220" spans="1:6" ht="51" customHeight="1" x14ac:dyDescent="0.2">
      <c r="A220" s="2" t="s">
        <v>485</v>
      </c>
      <c r="B220" s="4" t="s">
        <v>191</v>
      </c>
      <c r="C220" s="4" t="s">
        <v>379</v>
      </c>
      <c r="D220" s="3">
        <f>D221</f>
        <v>108000</v>
      </c>
      <c r="E220" s="3">
        <f t="shared" ref="E220:F221" si="83">E221</f>
        <v>140000</v>
      </c>
      <c r="F220" s="3">
        <f t="shared" si="83"/>
        <v>161000</v>
      </c>
    </row>
    <row r="221" spans="1:6" ht="36.75" customHeight="1" x14ac:dyDescent="0.2">
      <c r="A221" s="2" t="s">
        <v>413</v>
      </c>
      <c r="B221" s="4" t="s">
        <v>191</v>
      </c>
      <c r="C221" s="4" t="s">
        <v>407</v>
      </c>
      <c r="D221" s="3">
        <f>D222</f>
        <v>108000</v>
      </c>
      <c r="E221" s="3">
        <f t="shared" si="83"/>
        <v>140000</v>
      </c>
      <c r="F221" s="3">
        <f t="shared" si="83"/>
        <v>161000</v>
      </c>
    </row>
    <row r="222" spans="1:6" ht="51" customHeight="1" x14ac:dyDescent="0.2">
      <c r="A222" s="2" t="s">
        <v>414</v>
      </c>
      <c r="B222" s="4" t="s">
        <v>191</v>
      </c>
      <c r="C222" s="4" t="s">
        <v>408</v>
      </c>
      <c r="D222" s="3">
        <v>108000</v>
      </c>
      <c r="E222" s="3">
        <v>140000</v>
      </c>
      <c r="F222" s="3">
        <v>161000</v>
      </c>
    </row>
    <row r="223" spans="1:6" ht="54" customHeight="1" x14ac:dyDescent="0.2">
      <c r="A223" s="2" t="s">
        <v>193</v>
      </c>
      <c r="B223" s="4" t="s">
        <v>192</v>
      </c>
      <c r="C223" s="4" t="s">
        <v>379</v>
      </c>
      <c r="D223" s="3">
        <f>D224</f>
        <v>2607475</v>
      </c>
      <c r="E223" s="3">
        <f t="shared" ref="E223:F224" si="84">E224</f>
        <v>178180</v>
      </c>
      <c r="F223" s="3">
        <f t="shared" si="84"/>
        <v>200000</v>
      </c>
    </row>
    <row r="224" spans="1:6" ht="42.75" customHeight="1" x14ac:dyDescent="0.2">
      <c r="A224" s="2" t="s">
        <v>413</v>
      </c>
      <c r="B224" s="4" t="s">
        <v>192</v>
      </c>
      <c r="C224" s="4" t="s">
        <v>407</v>
      </c>
      <c r="D224" s="3">
        <f>D225</f>
        <v>2607475</v>
      </c>
      <c r="E224" s="3">
        <f t="shared" si="84"/>
        <v>178180</v>
      </c>
      <c r="F224" s="3">
        <f t="shared" si="84"/>
        <v>200000</v>
      </c>
    </row>
    <row r="225" spans="1:6" ht="54" customHeight="1" x14ac:dyDescent="0.2">
      <c r="A225" s="2" t="s">
        <v>414</v>
      </c>
      <c r="B225" s="4" t="s">
        <v>192</v>
      </c>
      <c r="C225" s="4" t="s">
        <v>408</v>
      </c>
      <c r="D225" s="3">
        <v>2607475</v>
      </c>
      <c r="E225" s="3">
        <v>178180</v>
      </c>
      <c r="F225" s="3">
        <v>200000</v>
      </c>
    </row>
    <row r="226" spans="1:6" ht="54" customHeight="1" x14ac:dyDescent="0.2">
      <c r="A226" s="2" t="s">
        <v>492</v>
      </c>
      <c r="B226" s="4" t="s">
        <v>493</v>
      </c>
      <c r="C226" s="4" t="s">
        <v>379</v>
      </c>
      <c r="D226" s="3">
        <f>D227</f>
        <v>527650.31999999995</v>
      </c>
      <c r="E226" s="3">
        <f t="shared" ref="E226:F227" si="85">E227</f>
        <v>0</v>
      </c>
      <c r="F226" s="3">
        <f t="shared" si="85"/>
        <v>0</v>
      </c>
    </row>
    <row r="227" spans="1:6" ht="38.25" customHeight="1" x14ac:dyDescent="0.2">
      <c r="A227" s="2" t="s">
        <v>413</v>
      </c>
      <c r="B227" s="4" t="s">
        <v>493</v>
      </c>
      <c r="C227" s="4" t="s">
        <v>407</v>
      </c>
      <c r="D227" s="3">
        <f>D228</f>
        <v>527650.31999999995</v>
      </c>
      <c r="E227" s="3">
        <f t="shared" si="85"/>
        <v>0</v>
      </c>
      <c r="F227" s="3">
        <f t="shared" si="85"/>
        <v>0</v>
      </c>
    </row>
    <row r="228" spans="1:6" ht="54" customHeight="1" x14ac:dyDescent="0.2">
      <c r="A228" s="2" t="s">
        <v>414</v>
      </c>
      <c r="B228" s="4" t="s">
        <v>493</v>
      </c>
      <c r="C228" s="4" t="s">
        <v>408</v>
      </c>
      <c r="D228" s="3">
        <v>527650.31999999995</v>
      </c>
      <c r="E228" s="3">
        <v>0</v>
      </c>
      <c r="F228" s="3">
        <v>0</v>
      </c>
    </row>
    <row r="229" spans="1:6" ht="54" customHeight="1" x14ac:dyDescent="0.2">
      <c r="A229" s="14" t="s">
        <v>194</v>
      </c>
      <c r="B229" s="15" t="s">
        <v>195</v>
      </c>
      <c r="C229" s="15" t="s">
        <v>379</v>
      </c>
      <c r="D229" s="19">
        <f>D230</f>
        <v>1482000</v>
      </c>
      <c r="E229" s="19">
        <f t="shared" ref="E229:F231" si="86">E230</f>
        <v>0</v>
      </c>
      <c r="F229" s="19">
        <f t="shared" si="86"/>
        <v>0</v>
      </c>
    </row>
    <row r="230" spans="1:6" ht="67.5" customHeight="1" x14ac:dyDescent="0.2">
      <c r="A230" s="2" t="s">
        <v>236</v>
      </c>
      <c r="B230" s="4" t="s">
        <v>503</v>
      </c>
      <c r="C230" s="4" t="s">
        <v>379</v>
      </c>
      <c r="D230" s="3">
        <f>D231</f>
        <v>1482000</v>
      </c>
      <c r="E230" s="3">
        <f t="shared" si="86"/>
        <v>0</v>
      </c>
      <c r="F230" s="3">
        <f t="shared" si="86"/>
        <v>0</v>
      </c>
    </row>
    <row r="231" spans="1:6" ht="49.5" customHeight="1" x14ac:dyDescent="0.2">
      <c r="A231" s="2" t="s">
        <v>413</v>
      </c>
      <c r="B231" s="4" t="s">
        <v>503</v>
      </c>
      <c r="C231" s="4" t="s">
        <v>407</v>
      </c>
      <c r="D231" s="3">
        <f>D232</f>
        <v>1482000</v>
      </c>
      <c r="E231" s="3">
        <f t="shared" si="86"/>
        <v>0</v>
      </c>
      <c r="F231" s="3">
        <f t="shared" si="86"/>
        <v>0</v>
      </c>
    </row>
    <row r="232" spans="1:6" ht="50.25" customHeight="1" x14ac:dyDescent="0.2">
      <c r="A232" s="2" t="s">
        <v>414</v>
      </c>
      <c r="B232" s="4" t="s">
        <v>503</v>
      </c>
      <c r="C232" s="4" t="s">
        <v>408</v>
      </c>
      <c r="D232" s="3">
        <v>1482000</v>
      </c>
      <c r="E232" s="3">
        <v>0</v>
      </c>
      <c r="F232" s="3">
        <v>0</v>
      </c>
    </row>
    <row r="233" spans="1:6" ht="69" customHeight="1" x14ac:dyDescent="0.2">
      <c r="A233" s="24" t="s">
        <v>332</v>
      </c>
      <c r="B233" s="25" t="s">
        <v>118</v>
      </c>
      <c r="C233" s="25" t="s">
        <v>379</v>
      </c>
      <c r="D233" s="26">
        <f>D234+D240+D246+D253</f>
        <v>10828778.76</v>
      </c>
      <c r="E233" s="26">
        <f>E234+E240+E246+E253</f>
        <v>4793588.63</v>
      </c>
      <c r="F233" s="26">
        <f>F234+F240+F246+F253</f>
        <v>4798828.5199999996</v>
      </c>
    </row>
    <row r="234" spans="1:6" ht="38.25" customHeight="1" x14ac:dyDescent="0.2">
      <c r="A234" s="2" t="s">
        <v>197</v>
      </c>
      <c r="B234" s="4" t="s">
        <v>119</v>
      </c>
      <c r="C234" s="4" t="s">
        <v>379</v>
      </c>
      <c r="D234" s="3">
        <f>D235</f>
        <v>1789083.7</v>
      </c>
      <c r="E234" s="3">
        <f t="shared" ref="E234:F234" si="87">E235</f>
        <v>2552000</v>
      </c>
      <c r="F234" s="3">
        <f t="shared" si="87"/>
        <v>2552000</v>
      </c>
    </row>
    <row r="235" spans="1:6" ht="39.75" customHeight="1" x14ac:dyDescent="0.2">
      <c r="A235" s="2" t="s">
        <v>198</v>
      </c>
      <c r="B235" s="4" t="s">
        <v>199</v>
      </c>
      <c r="C235" s="4" t="s">
        <v>379</v>
      </c>
      <c r="D235" s="3">
        <f>D236+D238</f>
        <v>1789083.7</v>
      </c>
      <c r="E235" s="3">
        <f t="shared" ref="E235:F235" si="88">E236+E238</f>
        <v>2552000</v>
      </c>
      <c r="F235" s="3">
        <f t="shared" si="88"/>
        <v>2552000</v>
      </c>
    </row>
    <row r="236" spans="1:6" ht="39.75" hidden="1" customHeight="1" x14ac:dyDescent="0.2">
      <c r="A236" s="2" t="s">
        <v>413</v>
      </c>
      <c r="B236" s="4" t="s">
        <v>199</v>
      </c>
      <c r="C236" s="4" t="s">
        <v>407</v>
      </c>
      <c r="D236" s="3">
        <f>D237</f>
        <v>0</v>
      </c>
      <c r="E236" s="3">
        <f t="shared" ref="E236:F236" si="89">E237</f>
        <v>0</v>
      </c>
      <c r="F236" s="3">
        <f t="shared" si="89"/>
        <v>0</v>
      </c>
    </row>
    <row r="237" spans="1:6" ht="57" hidden="1" customHeight="1" x14ac:dyDescent="0.2">
      <c r="A237" s="2" t="s">
        <v>414</v>
      </c>
      <c r="B237" s="4" t="s">
        <v>199</v>
      </c>
      <c r="C237" s="4" t="s">
        <v>408</v>
      </c>
      <c r="D237" s="3"/>
      <c r="E237" s="3"/>
      <c r="F237" s="3"/>
    </row>
    <row r="238" spans="1:6" ht="58.5" customHeight="1" x14ac:dyDescent="0.2">
      <c r="A238" s="2" t="s">
        <v>395</v>
      </c>
      <c r="B238" s="4" t="s">
        <v>199</v>
      </c>
      <c r="C238" s="4" t="s">
        <v>393</v>
      </c>
      <c r="D238" s="3">
        <f>D239</f>
        <v>1789083.7</v>
      </c>
      <c r="E238" s="3">
        <f t="shared" ref="E238:F238" si="90">E239</f>
        <v>2552000</v>
      </c>
      <c r="F238" s="3">
        <f t="shared" si="90"/>
        <v>2552000</v>
      </c>
    </row>
    <row r="239" spans="1:6" ht="24.75" customHeight="1" x14ac:dyDescent="0.2">
      <c r="A239" s="2" t="s">
        <v>392</v>
      </c>
      <c r="B239" s="4" t="s">
        <v>199</v>
      </c>
      <c r="C239" s="4" t="s">
        <v>394</v>
      </c>
      <c r="D239" s="3">
        <v>1789083.7</v>
      </c>
      <c r="E239" s="3">
        <v>2552000</v>
      </c>
      <c r="F239" s="3">
        <v>2552000</v>
      </c>
    </row>
    <row r="240" spans="1:6" ht="50.25" customHeight="1" x14ac:dyDescent="0.2">
      <c r="A240" s="2" t="s">
        <v>200</v>
      </c>
      <c r="B240" s="4" t="s">
        <v>120</v>
      </c>
      <c r="C240" s="4" t="s">
        <v>379</v>
      </c>
      <c r="D240" s="3">
        <f>D241</f>
        <v>1000000</v>
      </c>
      <c r="E240" s="3">
        <f t="shared" ref="E240:F240" si="91">E241</f>
        <v>1650000</v>
      </c>
      <c r="F240" s="3">
        <f t="shared" si="91"/>
        <v>1650000</v>
      </c>
    </row>
    <row r="241" spans="1:6" ht="51" customHeight="1" x14ac:dyDescent="0.2">
      <c r="A241" s="2" t="s">
        <v>121</v>
      </c>
      <c r="B241" s="4" t="s">
        <v>201</v>
      </c>
      <c r="C241" s="4" t="s">
        <v>379</v>
      </c>
      <c r="D241" s="3">
        <f>D242+D244</f>
        <v>1000000</v>
      </c>
      <c r="E241" s="3">
        <f t="shared" ref="E241:F241" si="92">E242+E244</f>
        <v>1650000</v>
      </c>
      <c r="F241" s="3">
        <f t="shared" si="92"/>
        <v>1650000</v>
      </c>
    </row>
    <row r="242" spans="1:6" ht="103.5" customHeight="1" x14ac:dyDescent="0.2">
      <c r="A242" s="2" t="s">
        <v>411</v>
      </c>
      <c r="B242" s="4" t="s">
        <v>201</v>
      </c>
      <c r="C242" s="4" t="s">
        <v>405</v>
      </c>
      <c r="D242" s="3">
        <f>D243</f>
        <v>1000000</v>
      </c>
      <c r="E242" s="3">
        <f t="shared" ref="E242:F242" si="93">E243</f>
        <v>1650000</v>
      </c>
      <c r="F242" s="3">
        <f t="shared" si="93"/>
        <v>1650000</v>
      </c>
    </row>
    <row r="243" spans="1:6" ht="37.5" customHeight="1" x14ac:dyDescent="0.2">
      <c r="A243" s="2" t="s">
        <v>422</v>
      </c>
      <c r="B243" s="4" t="s">
        <v>201</v>
      </c>
      <c r="C243" s="4" t="s">
        <v>421</v>
      </c>
      <c r="D243" s="3">
        <v>1000000</v>
      </c>
      <c r="E243" s="3">
        <v>1650000</v>
      </c>
      <c r="F243" s="3">
        <v>1650000</v>
      </c>
    </row>
    <row r="244" spans="1:6" ht="38.25" hidden="1" customHeight="1" x14ac:dyDescent="0.2">
      <c r="A244" s="2" t="s">
        <v>413</v>
      </c>
      <c r="B244" s="4" t="s">
        <v>201</v>
      </c>
      <c r="C244" s="4" t="s">
        <v>407</v>
      </c>
      <c r="D244" s="3">
        <f>D245</f>
        <v>0</v>
      </c>
      <c r="E244" s="3">
        <f t="shared" ref="E244:F244" si="94">E245</f>
        <v>0</v>
      </c>
      <c r="F244" s="3">
        <f t="shared" si="94"/>
        <v>0</v>
      </c>
    </row>
    <row r="245" spans="1:6" ht="51" hidden="1" customHeight="1" x14ac:dyDescent="0.2">
      <c r="A245" s="2" t="s">
        <v>414</v>
      </c>
      <c r="B245" s="4" t="s">
        <v>201</v>
      </c>
      <c r="C245" s="4" t="s">
        <v>408</v>
      </c>
      <c r="D245" s="3"/>
      <c r="E245" s="3"/>
      <c r="F245" s="3"/>
    </row>
    <row r="246" spans="1:6" ht="51" customHeight="1" x14ac:dyDescent="0.2">
      <c r="A246" s="2" t="s">
        <v>202</v>
      </c>
      <c r="B246" s="4" t="s">
        <v>125</v>
      </c>
      <c r="C246" s="4" t="s">
        <v>379</v>
      </c>
      <c r="D246" s="3">
        <f>D247+D250</f>
        <v>518867.54</v>
      </c>
      <c r="E246" s="3">
        <f t="shared" ref="E246:F246" si="95">E247+E250</f>
        <v>304088.63</v>
      </c>
      <c r="F246" s="3">
        <f t="shared" si="95"/>
        <v>309328.52</v>
      </c>
    </row>
    <row r="247" spans="1:6" ht="39.75" hidden="1" customHeight="1" x14ac:dyDescent="0.2">
      <c r="A247" s="2" t="s">
        <v>382</v>
      </c>
      <c r="B247" s="4" t="s">
        <v>383</v>
      </c>
      <c r="C247" s="4" t="s">
        <v>379</v>
      </c>
      <c r="D247" s="3">
        <f>D248</f>
        <v>0</v>
      </c>
      <c r="E247" s="3">
        <f t="shared" ref="E247:F247" si="96">E248</f>
        <v>0</v>
      </c>
      <c r="F247" s="3">
        <f t="shared" si="96"/>
        <v>0</v>
      </c>
    </row>
    <row r="248" spans="1:6" ht="39.75" hidden="1" customHeight="1" x14ac:dyDescent="0.2">
      <c r="A248" s="2" t="s">
        <v>413</v>
      </c>
      <c r="B248" s="4" t="s">
        <v>383</v>
      </c>
      <c r="C248" s="4" t="s">
        <v>407</v>
      </c>
      <c r="D248" s="3">
        <f>D249</f>
        <v>0</v>
      </c>
      <c r="E248" s="3">
        <f t="shared" ref="E248:F248" si="97">-E249</f>
        <v>0</v>
      </c>
      <c r="F248" s="3">
        <f t="shared" si="97"/>
        <v>0</v>
      </c>
    </row>
    <row r="249" spans="1:6" ht="56.25" hidden="1" customHeight="1" x14ac:dyDescent="0.2">
      <c r="A249" s="2" t="s">
        <v>414</v>
      </c>
      <c r="B249" s="4" t="s">
        <v>383</v>
      </c>
      <c r="C249" s="4" t="s">
        <v>408</v>
      </c>
      <c r="D249" s="3">
        <v>0</v>
      </c>
      <c r="E249" s="3">
        <v>0</v>
      </c>
      <c r="F249" s="3">
        <v>0</v>
      </c>
    </row>
    <row r="250" spans="1:6" ht="36.75" customHeight="1" x14ac:dyDescent="0.2">
      <c r="A250" s="2" t="s">
        <v>472</v>
      </c>
      <c r="B250" s="4" t="s">
        <v>203</v>
      </c>
      <c r="C250" s="4" t="s">
        <v>379</v>
      </c>
      <c r="D250" s="3">
        <f>D251</f>
        <v>518867.54</v>
      </c>
      <c r="E250" s="3">
        <f t="shared" ref="E250:F251" si="98">E251</f>
        <v>304088.63</v>
      </c>
      <c r="F250" s="3">
        <f t="shared" si="98"/>
        <v>309328.52</v>
      </c>
    </row>
    <row r="251" spans="1:6" ht="35.25" customHeight="1" x14ac:dyDescent="0.2">
      <c r="A251" s="2" t="s">
        <v>413</v>
      </c>
      <c r="B251" s="4" t="s">
        <v>203</v>
      </c>
      <c r="C251" s="4" t="s">
        <v>407</v>
      </c>
      <c r="D251" s="3">
        <f>D252</f>
        <v>518867.54</v>
      </c>
      <c r="E251" s="3">
        <f t="shared" si="98"/>
        <v>304088.63</v>
      </c>
      <c r="F251" s="3">
        <f t="shared" si="98"/>
        <v>309328.52</v>
      </c>
    </row>
    <row r="252" spans="1:6" ht="51" customHeight="1" x14ac:dyDescent="0.2">
      <c r="A252" s="2" t="s">
        <v>414</v>
      </c>
      <c r="B252" s="4" t="s">
        <v>203</v>
      </c>
      <c r="C252" s="4" t="s">
        <v>408</v>
      </c>
      <c r="D252" s="3">
        <v>518867.54</v>
      </c>
      <c r="E252" s="3">
        <v>304088.63</v>
      </c>
      <c r="F252" s="3">
        <v>309328.52</v>
      </c>
    </row>
    <row r="253" spans="1:6" ht="37.5" customHeight="1" x14ac:dyDescent="0.2">
      <c r="A253" s="2" t="s">
        <v>269</v>
      </c>
      <c r="B253" s="4" t="s">
        <v>268</v>
      </c>
      <c r="C253" s="4" t="s">
        <v>379</v>
      </c>
      <c r="D253" s="3">
        <f>D254+D257+D260+D263+D266</f>
        <v>7520827.5199999996</v>
      </c>
      <c r="E253" s="3">
        <f t="shared" ref="E253:F253" si="99">E254+E257+E260+E263+E266</f>
        <v>287500</v>
      </c>
      <c r="F253" s="3">
        <f t="shared" si="99"/>
        <v>287500</v>
      </c>
    </row>
    <row r="254" spans="1:6" ht="67.5" customHeight="1" x14ac:dyDescent="0.2">
      <c r="A254" s="2" t="s">
        <v>270</v>
      </c>
      <c r="B254" s="4" t="s">
        <v>271</v>
      </c>
      <c r="C254" s="4" t="s">
        <v>379</v>
      </c>
      <c r="D254" s="3">
        <f>D255</f>
        <v>4570000</v>
      </c>
      <c r="E254" s="3">
        <f t="shared" ref="E254:F255" si="100">E255</f>
        <v>0</v>
      </c>
      <c r="F254" s="3">
        <f t="shared" si="100"/>
        <v>0</v>
      </c>
    </row>
    <row r="255" spans="1:6" ht="39" customHeight="1" x14ac:dyDescent="0.2">
      <c r="A255" s="2" t="s">
        <v>413</v>
      </c>
      <c r="B255" s="4" t="s">
        <v>271</v>
      </c>
      <c r="C255" s="4" t="s">
        <v>407</v>
      </c>
      <c r="D255" s="3">
        <f>D256</f>
        <v>4570000</v>
      </c>
      <c r="E255" s="3">
        <f t="shared" si="100"/>
        <v>0</v>
      </c>
      <c r="F255" s="3">
        <f t="shared" si="100"/>
        <v>0</v>
      </c>
    </row>
    <row r="256" spans="1:6" ht="54" customHeight="1" x14ac:dyDescent="0.2">
      <c r="A256" s="2" t="s">
        <v>414</v>
      </c>
      <c r="B256" s="4" t="s">
        <v>271</v>
      </c>
      <c r="C256" s="4" t="s">
        <v>408</v>
      </c>
      <c r="D256" s="3">
        <v>4570000</v>
      </c>
      <c r="E256" s="3">
        <v>0</v>
      </c>
      <c r="F256" s="3">
        <v>0</v>
      </c>
    </row>
    <row r="257" spans="1:6" ht="81" hidden="1" customHeight="1" x14ac:dyDescent="0.2">
      <c r="A257" s="2" t="s">
        <v>384</v>
      </c>
      <c r="B257" s="4" t="s">
        <v>385</v>
      </c>
      <c r="C257" s="4" t="s">
        <v>379</v>
      </c>
      <c r="D257" s="3">
        <f>D258</f>
        <v>0</v>
      </c>
      <c r="E257" s="3">
        <f t="shared" ref="E257:F258" si="101">E258</f>
        <v>0</v>
      </c>
      <c r="F257" s="3">
        <f t="shared" si="101"/>
        <v>0</v>
      </c>
    </row>
    <row r="258" spans="1:6" ht="38.25" hidden="1" customHeight="1" x14ac:dyDescent="0.2">
      <c r="A258" s="2" t="s">
        <v>413</v>
      </c>
      <c r="B258" s="4" t="s">
        <v>385</v>
      </c>
      <c r="C258" s="4" t="s">
        <v>407</v>
      </c>
      <c r="D258" s="3">
        <f>D259</f>
        <v>0</v>
      </c>
      <c r="E258" s="3">
        <f t="shared" si="101"/>
        <v>0</v>
      </c>
      <c r="F258" s="3">
        <f t="shared" si="101"/>
        <v>0</v>
      </c>
    </row>
    <row r="259" spans="1:6" ht="48" hidden="1" customHeight="1" x14ac:dyDescent="0.2">
      <c r="A259" s="2" t="s">
        <v>414</v>
      </c>
      <c r="B259" s="4" t="s">
        <v>385</v>
      </c>
      <c r="C259" s="4" t="s">
        <v>408</v>
      </c>
      <c r="D259" s="3"/>
      <c r="E259" s="3"/>
      <c r="F259" s="3"/>
    </row>
    <row r="260" spans="1:6" ht="38.25" customHeight="1" x14ac:dyDescent="0.2">
      <c r="A260" s="2" t="s">
        <v>386</v>
      </c>
      <c r="B260" s="4" t="s">
        <v>387</v>
      </c>
      <c r="C260" s="4" t="s">
        <v>379</v>
      </c>
      <c r="D260" s="3">
        <f>D261</f>
        <v>1150827.52</v>
      </c>
      <c r="E260" s="3">
        <f t="shared" ref="E260:F261" si="102">E261</f>
        <v>0</v>
      </c>
      <c r="F260" s="3">
        <f t="shared" si="102"/>
        <v>0</v>
      </c>
    </row>
    <row r="261" spans="1:6" ht="38.25" customHeight="1" x14ac:dyDescent="0.2">
      <c r="A261" s="2" t="s">
        <v>413</v>
      </c>
      <c r="B261" s="4" t="s">
        <v>387</v>
      </c>
      <c r="C261" s="4" t="s">
        <v>407</v>
      </c>
      <c r="D261" s="3">
        <f>D262</f>
        <v>1150827.52</v>
      </c>
      <c r="E261" s="3">
        <f t="shared" si="102"/>
        <v>0</v>
      </c>
      <c r="F261" s="3">
        <f t="shared" si="102"/>
        <v>0</v>
      </c>
    </row>
    <row r="262" spans="1:6" ht="53.25" customHeight="1" x14ac:dyDescent="0.2">
      <c r="A262" s="2" t="s">
        <v>414</v>
      </c>
      <c r="B262" s="4" t="s">
        <v>387</v>
      </c>
      <c r="C262" s="4" t="s">
        <v>408</v>
      </c>
      <c r="D262" s="3">
        <v>1150827.52</v>
      </c>
      <c r="E262" s="3">
        <v>0</v>
      </c>
      <c r="F262" s="3">
        <v>0</v>
      </c>
    </row>
    <row r="263" spans="1:6" ht="35.25" customHeight="1" x14ac:dyDescent="0.2">
      <c r="A263" s="2" t="s">
        <v>434</v>
      </c>
      <c r="B263" s="4" t="s">
        <v>433</v>
      </c>
      <c r="C263" s="4" t="s">
        <v>379</v>
      </c>
      <c r="D263" s="3">
        <f>D264</f>
        <v>0</v>
      </c>
      <c r="E263" s="3">
        <f t="shared" ref="E263:F264" si="103">E264</f>
        <v>287500</v>
      </c>
      <c r="F263" s="3">
        <f t="shared" si="103"/>
        <v>287500</v>
      </c>
    </row>
    <row r="264" spans="1:6" ht="35.25" customHeight="1" x14ac:dyDescent="0.2">
      <c r="A264" s="2" t="s">
        <v>413</v>
      </c>
      <c r="B264" s="4" t="s">
        <v>433</v>
      </c>
      <c r="C264" s="4" t="s">
        <v>407</v>
      </c>
      <c r="D264" s="3">
        <f>D265</f>
        <v>0</v>
      </c>
      <c r="E264" s="3">
        <f t="shared" si="103"/>
        <v>287500</v>
      </c>
      <c r="F264" s="3">
        <f t="shared" si="103"/>
        <v>287500</v>
      </c>
    </row>
    <row r="265" spans="1:6" ht="54.75" customHeight="1" x14ac:dyDescent="0.2">
      <c r="A265" s="2" t="s">
        <v>414</v>
      </c>
      <c r="B265" s="4" t="s">
        <v>433</v>
      </c>
      <c r="C265" s="4" t="s">
        <v>408</v>
      </c>
      <c r="D265" s="3">
        <v>0</v>
      </c>
      <c r="E265" s="3">
        <v>287500</v>
      </c>
      <c r="F265" s="3">
        <v>287500</v>
      </c>
    </row>
    <row r="266" spans="1:6" ht="51.75" customHeight="1" x14ac:dyDescent="0.2">
      <c r="A266" s="2" t="s">
        <v>473</v>
      </c>
      <c r="B266" s="4" t="s">
        <v>272</v>
      </c>
      <c r="C266" s="4" t="s">
        <v>379</v>
      </c>
      <c r="D266" s="3">
        <f>D267</f>
        <v>1800000</v>
      </c>
      <c r="E266" s="3">
        <f t="shared" ref="E266:F267" si="104">E267</f>
        <v>0</v>
      </c>
      <c r="F266" s="3">
        <f t="shared" si="104"/>
        <v>0</v>
      </c>
    </row>
    <row r="267" spans="1:6" ht="37.5" customHeight="1" x14ac:dyDescent="0.2">
      <c r="A267" s="2" t="s">
        <v>413</v>
      </c>
      <c r="B267" s="4" t="s">
        <v>272</v>
      </c>
      <c r="C267" s="4" t="s">
        <v>407</v>
      </c>
      <c r="D267" s="3">
        <f>D268</f>
        <v>1800000</v>
      </c>
      <c r="E267" s="3">
        <f t="shared" si="104"/>
        <v>0</v>
      </c>
      <c r="F267" s="3">
        <f t="shared" si="104"/>
        <v>0</v>
      </c>
    </row>
    <row r="268" spans="1:6" ht="54" customHeight="1" x14ac:dyDescent="0.2">
      <c r="A268" s="2" t="s">
        <v>414</v>
      </c>
      <c r="B268" s="4" t="s">
        <v>272</v>
      </c>
      <c r="C268" s="4" t="s">
        <v>408</v>
      </c>
      <c r="D268" s="3">
        <v>1800000</v>
      </c>
      <c r="E268" s="3">
        <v>0</v>
      </c>
      <c r="F268" s="3">
        <v>0</v>
      </c>
    </row>
    <row r="269" spans="1:6" ht="51" customHeight="1" x14ac:dyDescent="0.2">
      <c r="A269" s="24" t="s">
        <v>333</v>
      </c>
      <c r="B269" s="25" t="s">
        <v>56</v>
      </c>
      <c r="C269" s="25" t="s">
        <v>379</v>
      </c>
      <c r="D269" s="26">
        <f>D270+D274+D278+D282+D286</f>
        <v>1825200</v>
      </c>
      <c r="E269" s="26">
        <f t="shared" ref="E269:F269" si="105">E270+E274+E278+E282+E286</f>
        <v>2230200</v>
      </c>
      <c r="F269" s="26">
        <f t="shared" si="105"/>
        <v>2169070</v>
      </c>
    </row>
    <row r="270" spans="1:6" ht="34.35" customHeight="1" x14ac:dyDescent="0.2">
      <c r="A270" s="2" t="s">
        <v>84</v>
      </c>
      <c r="B270" s="4" t="s">
        <v>88</v>
      </c>
      <c r="C270" s="4" t="s">
        <v>379</v>
      </c>
      <c r="D270" s="3">
        <f>D271</f>
        <v>171000</v>
      </c>
      <c r="E270" s="3">
        <f t="shared" ref="E270:F272" si="106">E271</f>
        <v>176000</v>
      </c>
      <c r="F270" s="3">
        <f t="shared" si="106"/>
        <v>193600</v>
      </c>
    </row>
    <row r="271" spans="1:6" ht="55.5" customHeight="1" x14ac:dyDescent="0.2">
      <c r="A271" s="2" t="s">
        <v>204</v>
      </c>
      <c r="B271" s="4" t="s">
        <v>205</v>
      </c>
      <c r="C271" s="4" t="s">
        <v>379</v>
      </c>
      <c r="D271" s="3">
        <f>D272</f>
        <v>171000</v>
      </c>
      <c r="E271" s="3">
        <f t="shared" si="106"/>
        <v>176000</v>
      </c>
      <c r="F271" s="3">
        <f t="shared" si="106"/>
        <v>193600</v>
      </c>
    </row>
    <row r="272" spans="1:6" ht="33" customHeight="1" x14ac:dyDescent="0.2">
      <c r="A272" s="2" t="s">
        <v>413</v>
      </c>
      <c r="B272" s="4" t="s">
        <v>205</v>
      </c>
      <c r="C272" s="4" t="s">
        <v>407</v>
      </c>
      <c r="D272" s="3">
        <f>D273</f>
        <v>171000</v>
      </c>
      <c r="E272" s="3">
        <f t="shared" si="106"/>
        <v>176000</v>
      </c>
      <c r="F272" s="3">
        <f t="shared" si="106"/>
        <v>193600</v>
      </c>
    </row>
    <row r="273" spans="1:6" ht="55.5" customHeight="1" x14ac:dyDescent="0.2">
      <c r="A273" s="2" t="s">
        <v>414</v>
      </c>
      <c r="B273" s="4" t="s">
        <v>205</v>
      </c>
      <c r="C273" s="4" t="s">
        <v>408</v>
      </c>
      <c r="D273" s="3">
        <v>171000</v>
      </c>
      <c r="E273" s="3">
        <v>176000</v>
      </c>
      <c r="F273" s="3">
        <v>193600</v>
      </c>
    </row>
    <row r="274" spans="1:6" ht="34.35" customHeight="1" x14ac:dyDescent="0.2">
      <c r="A274" s="2" t="s">
        <v>85</v>
      </c>
      <c r="B274" s="4" t="s">
        <v>89</v>
      </c>
      <c r="C274" s="4" t="s">
        <v>379</v>
      </c>
      <c r="D274" s="3">
        <f>D275</f>
        <v>687800</v>
      </c>
      <c r="E274" s="3">
        <f t="shared" ref="E274:F276" si="107">E275</f>
        <v>756800</v>
      </c>
      <c r="F274" s="3">
        <f t="shared" si="107"/>
        <v>831160</v>
      </c>
    </row>
    <row r="275" spans="1:6" ht="54.75" customHeight="1" x14ac:dyDescent="0.2">
      <c r="A275" s="2" t="s">
        <v>204</v>
      </c>
      <c r="B275" s="4" t="s">
        <v>206</v>
      </c>
      <c r="C275" s="4" t="s">
        <v>379</v>
      </c>
      <c r="D275" s="3">
        <f>D276</f>
        <v>687800</v>
      </c>
      <c r="E275" s="3">
        <f t="shared" si="107"/>
        <v>756800</v>
      </c>
      <c r="F275" s="3">
        <f t="shared" si="107"/>
        <v>831160</v>
      </c>
    </row>
    <row r="276" spans="1:6" ht="35.25" customHeight="1" x14ac:dyDescent="0.2">
      <c r="A276" s="2" t="s">
        <v>413</v>
      </c>
      <c r="B276" s="4" t="s">
        <v>206</v>
      </c>
      <c r="C276" s="4" t="s">
        <v>407</v>
      </c>
      <c r="D276" s="3">
        <f>D277</f>
        <v>687800</v>
      </c>
      <c r="E276" s="3">
        <f t="shared" si="107"/>
        <v>756800</v>
      </c>
      <c r="F276" s="3">
        <f t="shared" si="107"/>
        <v>831160</v>
      </c>
    </row>
    <row r="277" spans="1:6" ht="54.75" customHeight="1" x14ac:dyDescent="0.2">
      <c r="A277" s="2" t="s">
        <v>414</v>
      </c>
      <c r="B277" s="4" t="s">
        <v>206</v>
      </c>
      <c r="C277" s="4" t="s">
        <v>408</v>
      </c>
      <c r="D277" s="3">
        <v>687800</v>
      </c>
      <c r="E277" s="3">
        <v>756800</v>
      </c>
      <c r="F277" s="3">
        <v>831160</v>
      </c>
    </row>
    <row r="278" spans="1:6" ht="34.35" customHeight="1" x14ac:dyDescent="0.2">
      <c r="A278" s="2" t="s">
        <v>146</v>
      </c>
      <c r="B278" s="4" t="s">
        <v>90</v>
      </c>
      <c r="C278" s="4" t="s">
        <v>379</v>
      </c>
      <c r="D278" s="3">
        <f>D279</f>
        <v>26000</v>
      </c>
      <c r="E278" s="3">
        <f t="shared" ref="E278:F280" si="108">E279</f>
        <v>27100</v>
      </c>
      <c r="F278" s="3">
        <f t="shared" si="108"/>
        <v>29810</v>
      </c>
    </row>
    <row r="279" spans="1:6" ht="52.5" customHeight="1" x14ac:dyDescent="0.2">
      <c r="A279" s="2" t="s">
        <v>204</v>
      </c>
      <c r="B279" s="4" t="s">
        <v>207</v>
      </c>
      <c r="C279" s="4" t="s">
        <v>379</v>
      </c>
      <c r="D279" s="3">
        <f>D280</f>
        <v>26000</v>
      </c>
      <c r="E279" s="3">
        <f t="shared" si="108"/>
        <v>27100</v>
      </c>
      <c r="F279" s="3">
        <f t="shared" si="108"/>
        <v>29810</v>
      </c>
    </row>
    <row r="280" spans="1:6" ht="39.75" customHeight="1" x14ac:dyDescent="0.2">
      <c r="A280" s="2" t="s">
        <v>413</v>
      </c>
      <c r="B280" s="4" t="s">
        <v>207</v>
      </c>
      <c r="C280" s="4" t="s">
        <v>407</v>
      </c>
      <c r="D280" s="3">
        <f>D281</f>
        <v>26000</v>
      </c>
      <c r="E280" s="3">
        <f t="shared" si="108"/>
        <v>27100</v>
      </c>
      <c r="F280" s="3">
        <f t="shared" si="108"/>
        <v>29810</v>
      </c>
    </row>
    <row r="281" spans="1:6" ht="52.5" customHeight="1" x14ac:dyDescent="0.2">
      <c r="A281" s="2" t="s">
        <v>414</v>
      </c>
      <c r="B281" s="4" t="s">
        <v>207</v>
      </c>
      <c r="C281" s="4" t="s">
        <v>408</v>
      </c>
      <c r="D281" s="3">
        <v>26000</v>
      </c>
      <c r="E281" s="3">
        <v>27100</v>
      </c>
      <c r="F281" s="3">
        <v>29810</v>
      </c>
    </row>
    <row r="282" spans="1:6" ht="34.5" customHeight="1" x14ac:dyDescent="0.2">
      <c r="A282" s="2" t="s">
        <v>86</v>
      </c>
      <c r="B282" s="4" t="s">
        <v>147</v>
      </c>
      <c r="C282" s="4" t="s">
        <v>379</v>
      </c>
      <c r="D282" s="3">
        <f>D283</f>
        <v>830400</v>
      </c>
      <c r="E282" s="3">
        <f t="shared" ref="E282:F284" si="109">E283</f>
        <v>891600</v>
      </c>
      <c r="F282" s="3">
        <f t="shared" si="109"/>
        <v>983980</v>
      </c>
    </row>
    <row r="283" spans="1:6" ht="54.75" customHeight="1" x14ac:dyDescent="0.2">
      <c r="A283" s="2" t="s">
        <v>204</v>
      </c>
      <c r="B283" s="4" t="s">
        <v>208</v>
      </c>
      <c r="C283" s="4" t="s">
        <v>379</v>
      </c>
      <c r="D283" s="3">
        <f>D284</f>
        <v>830400</v>
      </c>
      <c r="E283" s="3">
        <f t="shared" si="109"/>
        <v>891600</v>
      </c>
      <c r="F283" s="3">
        <f t="shared" si="109"/>
        <v>983980</v>
      </c>
    </row>
    <row r="284" spans="1:6" ht="42" customHeight="1" x14ac:dyDescent="0.2">
      <c r="A284" s="2" t="s">
        <v>413</v>
      </c>
      <c r="B284" s="4" t="s">
        <v>208</v>
      </c>
      <c r="C284" s="4" t="s">
        <v>407</v>
      </c>
      <c r="D284" s="3">
        <f>D285</f>
        <v>830400</v>
      </c>
      <c r="E284" s="3">
        <f t="shared" si="109"/>
        <v>891600</v>
      </c>
      <c r="F284" s="3">
        <f t="shared" si="109"/>
        <v>983980</v>
      </c>
    </row>
    <row r="285" spans="1:6" ht="54.75" customHeight="1" x14ac:dyDescent="0.2">
      <c r="A285" s="2" t="s">
        <v>414</v>
      </c>
      <c r="B285" s="4" t="s">
        <v>208</v>
      </c>
      <c r="C285" s="4" t="s">
        <v>408</v>
      </c>
      <c r="D285" s="3">
        <v>830400</v>
      </c>
      <c r="E285" s="3">
        <v>891600</v>
      </c>
      <c r="F285" s="3">
        <v>983980</v>
      </c>
    </row>
    <row r="286" spans="1:6" ht="34.35" customHeight="1" x14ac:dyDescent="0.2">
      <c r="A286" s="2" t="s">
        <v>87</v>
      </c>
      <c r="B286" s="4" t="s">
        <v>91</v>
      </c>
      <c r="C286" s="4" t="s">
        <v>379</v>
      </c>
      <c r="D286" s="3">
        <f>D287</f>
        <v>110000</v>
      </c>
      <c r="E286" s="3">
        <f t="shared" ref="E286:F288" si="110">E287</f>
        <v>378700</v>
      </c>
      <c r="F286" s="3">
        <f t="shared" si="110"/>
        <v>130520</v>
      </c>
    </row>
    <row r="287" spans="1:6" ht="54.75" customHeight="1" x14ac:dyDescent="0.2">
      <c r="A287" s="2" t="s">
        <v>204</v>
      </c>
      <c r="B287" s="4" t="s">
        <v>209</v>
      </c>
      <c r="C287" s="4" t="s">
        <v>379</v>
      </c>
      <c r="D287" s="3">
        <f>D288</f>
        <v>110000</v>
      </c>
      <c r="E287" s="3">
        <f t="shared" si="110"/>
        <v>378700</v>
      </c>
      <c r="F287" s="3">
        <f t="shared" si="110"/>
        <v>130520</v>
      </c>
    </row>
    <row r="288" spans="1:6" ht="37.5" customHeight="1" x14ac:dyDescent="0.2">
      <c r="A288" s="2" t="s">
        <v>413</v>
      </c>
      <c r="B288" s="4" t="s">
        <v>209</v>
      </c>
      <c r="C288" s="4" t="s">
        <v>407</v>
      </c>
      <c r="D288" s="3">
        <f>D289</f>
        <v>110000</v>
      </c>
      <c r="E288" s="3">
        <f t="shared" si="110"/>
        <v>378700</v>
      </c>
      <c r="F288" s="3">
        <f t="shared" si="110"/>
        <v>130520</v>
      </c>
    </row>
    <row r="289" spans="1:7" ht="54.75" customHeight="1" x14ac:dyDescent="0.2">
      <c r="A289" s="2" t="s">
        <v>414</v>
      </c>
      <c r="B289" s="4" t="s">
        <v>209</v>
      </c>
      <c r="C289" s="4" t="s">
        <v>408</v>
      </c>
      <c r="D289" s="3">
        <v>110000</v>
      </c>
      <c r="E289" s="3">
        <v>378700</v>
      </c>
      <c r="F289" s="3">
        <v>130520</v>
      </c>
    </row>
    <row r="290" spans="1:7" ht="50.25" customHeight="1" x14ac:dyDescent="0.2">
      <c r="A290" s="24" t="s">
        <v>334</v>
      </c>
      <c r="B290" s="25" t="s">
        <v>108</v>
      </c>
      <c r="C290" s="25" t="s">
        <v>379</v>
      </c>
      <c r="D290" s="26">
        <f>D291+D295+D299</f>
        <v>56000</v>
      </c>
      <c r="E290" s="26">
        <f t="shared" ref="E290:F290" si="111">E291+E295+E299</f>
        <v>64500</v>
      </c>
      <c r="F290" s="26">
        <f t="shared" si="111"/>
        <v>72500</v>
      </c>
    </row>
    <row r="291" spans="1:7" ht="66.75" customHeight="1" x14ac:dyDescent="0.2">
      <c r="A291" s="2" t="s">
        <v>210</v>
      </c>
      <c r="B291" s="4" t="s">
        <v>109</v>
      </c>
      <c r="C291" s="4" t="s">
        <v>379</v>
      </c>
      <c r="D291" s="3">
        <f>D292</f>
        <v>14500</v>
      </c>
      <c r="E291" s="3">
        <f t="shared" ref="E291:F293" si="112">E292</f>
        <v>17000</v>
      </c>
      <c r="F291" s="3">
        <f t="shared" si="112"/>
        <v>19500</v>
      </c>
    </row>
    <row r="292" spans="1:7" ht="66" customHeight="1" x14ac:dyDescent="0.2">
      <c r="A292" s="2" t="s">
        <v>211</v>
      </c>
      <c r="B292" s="4" t="s">
        <v>212</v>
      </c>
      <c r="C292" s="4" t="s">
        <v>379</v>
      </c>
      <c r="D292" s="3">
        <f>D293</f>
        <v>14500</v>
      </c>
      <c r="E292" s="3">
        <f t="shared" si="112"/>
        <v>17000</v>
      </c>
      <c r="F292" s="3">
        <f t="shared" si="112"/>
        <v>19500</v>
      </c>
    </row>
    <row r="293" spans="1:7" ht="37.5" customHeight="1" x14ac:dyDescent="0.2">
      <c r="A293" s="2" t="s">
        <v>413</v>
      </c>
      <c r="B293" s="4" t="s">
        <v>212</v>
      </c>
      <c r="C293" s="4" t="s">
        <v>407</v>
      </c>
      <c r="D293" s="3">
        <f>D294</f>
        <v>14500</v>
      </c>
      <c r="E293" s="3">
        <f t="shared" si="112"/>
        <v>17000</v>
      </c>
      <c r="F293" s="3">
        <f t="shared" si="112"/>
        <v>19500</v>
      </c>
    </row>
    <row r="294" spans="1:7" ht="54" customHeight="1" x14ac:dyDescent="0.2">
      <c r="A294" s="2" t="s">
        <v>414</v>
      </c>
      <c r="B294" s="4" t="s">
        <v>212</v>
      </c>
      <c r="C294" s="4" t="s">
        <v>408</v>
      </c>
      <c r="D294" s="3">
        <v>14500</v>
      </c>
      <c r="E294" s="3">
        <v>17000</v>
      </c>
      <c r="F294" s="3">
        <v>19500</v>
      </c>
    </row>
    <row r="295" spans="1:7" ht="79.5" customHeight="1" x14ac:dyDescent="0.2">
      <c r="A295" s="2" t="s">
        <v>260</v>
      </c>
      <c r="B295" s="4" t="s">
        <v>124</v>
      </c>
      <c r="C295" s="4" t="s">
        <v>379</v>
      </c>
      <c r="D295" s="3">
        <f>D296</f>
        <v>13500</v>
      </c>
      <c r="E295" s="3">
        <f t="shared" ref="E295:F297" si="113">E296</f>
        <v>15500</v>
      </c>
      <c r="F295" s="3">
        <f t="shared" si="113"/>
        <v>18000</v>
      </c>
    </row>
    <row r="296" spans="1:7" ht="69.75" customHeight="1" x14ac:dyDescent="0.2">
      <c r="A296" s="2" t="s">
        <v>211</v>
      </c>
      <c r="B296" s="4" t="s">
        <v>213</v>
      </c>
      <c r="C296" s="4" t="s">
        <v>379</v>
      </c>
      <c r="D296" s="3">
        <f>D297</f>
        <v>13500</v>
      </c>
      <c r="E296" s="3">
        <f t="shared" si="113"/>
        <v>15500</v>
      </c>
      <c r="F296" s="3">
        <f t="shared" si="113"/>
        <v>18000</v>
      </c>
    </row>
    <row r="297" spans="1:7" ht="40.5" customHeight="1" x14ac:dyDescent="0.2">
      <c r="A297" s="2" t="s">
        <v>413</v>
      </c>
      <c r="B297" s="4" t="s">
        <v>213</v>
      </c>
      <c r="C297" s="4" t="s">
        <v>407</v>
      </c>
      <c r="D297" s="3">
        <f>D298</f>
        <v>13500</v>
      </c>
      <c r="E297" s="3">
        <f t="shared" si="113"/>
        <v>15500</v>
      </c>
      <c r="F297" s="3">
        <f t="shared" si="113"/>
        <v>18000</v>
      </c>
    </row>
    <row r="298" spans="1:7" ht="56.25" customHeight="1" x14ac:dyDescent="0.2">
      <c r="A298" s="2" t="s">
        <v>414</v>
      </c>
      <c r="B298" s="4" t="s">
        <v>213</v>
      </c>
      <c r="C298" s="4" t="s">
        <v>408</v>
      </c>
      <c r="D298" s="3">
        <v>13500</v>
      </c>
      <c r="E298" s="3">
        <v>15500</v>
      </c>
      <c r="F298" s="3">
        <v>18000</v>
      </c>
    </row>
    <row r="299" spans="1:7" ht="56.25" customHeight="1" x14ac:dyDescent="0.2">
      <c r="A299" s="2" t="s">
        <v>214</v>
      </c>
      <c r="B299" s="4" t="s">
        <v>215</v>
      </c>
      <c r="C299" s="4" t="s">
        <v>379</v>
      </c>
      <c r="D299" s="3">
        <f>D300</f>
        <v>28000</v>
      </c>
      <c r="E299" s="3">
        <f t="shared" ref="E299:F301" si="114">E300</f>
        <v>32000</v>
      </c>
      <c r="F299" s="3">
        <f t="shared" si="114"/>
        <v>35000</v>
      </c>
    </row>
    <row r="300" spans="1:7" ht="68.25" customHeight="1" x14ac:dyDescent="0.2">
      <c r="A300" s="2" t="s">
        <v>211</v>
      </c>
      <c r="B300" s="4" t="s">
        <v>216</v>
      </c>
      <c r="C300" s="4" t="s">
        <v>379</v>
      </c>
      <c r="D300" s="3">
        <f>D301</f>
        <v>28000</v>
      </c>
      <c r="E300" s="3">
        <f t="shared" si="114"/>
        <v>32000</v>
      </c>
      <c r="F300" s="3">
        <f t="shared" si="114"/>
        <v>35000</v>
      </c>
    </row>
    <row r="301" spans="1:7" ht="32.25" customHeight="1" x14ac:dyDescent="0.2">
      <c r="A301" s="2" t="s">
        <v>413</v>
      </c>
      <c r="B301" s="4" t="s">
        <v>216</v>
      </c>
      <c r="C301" s="4" t="s">
        <v>407</v>
      </c>
      <c r="D301" s="3">
        <f>D302</f>
        <v>28000</v>
      </c>
      <c r="E301" s="3">
        <f t="shared" si="114"/>
        <v>32000</v>
      </c>
      <c r="F301" s="3">
        <f t="shared" si="114"/>
        <v>35000</v>
      </c>
    </row>
    <row r="302" spans="1:7" ht="48" customHeight="1" x14ac:dyDescent="0.2">
      <c r="A302" s="2" t="s">
        <v>414</v>
      </c>
      <c r="B302" s="4" t="s">
        <v>216</v>
      </c>
      <c r="C302" s="4" t="s">
        <v>408</v>
      </c>
      <c r="D302" s="3">
        <v>28000</v>
      </c>
      <c r="E302" s="3">
        <v>32000</v>
      </c>
      <c r="F302" s="3">
        <v>35000</v>
      </c>
    </row>
    <row r="303" spans="1:7" ht="50.25" customHeight="1" x14ac:dyDescent="0.2">
      <c r="A303" s="24" t="s">
        <v>335</v>
      </c>
      <c r="B303" s="25" t="s">
        <v>110</v>
      </c>
      <c r="C303" s="25" t="s">
        <v>379</v>
      </c>
      <c r="D303" s="26">
        <f>D304</f>
        <v>70000</v>
      </c>
      <c r="E303" s="26">
        <f t="shared" ref="E303:F303" si="115">E304</f>
        <v>70000</v>
      </c>
      <c r="F303" s="26">
        <f t="shared" si="115"/>
        <v>0</v>
      </c>
    </row>
    <row r="304" spans="1:7" ht="69" customHeight="1" x14ac:dyDescent="0.2">
      <c r="A304" s="2" t="s">
        <v>217</v>
      </c>
      <c r="B304" s="4" t="s">
        <v>148</v>
      </c>
      <c r="C304" s="4" t="s">
        <v>379</v>
      </c>
      <c r="D304" s="3">
        <f>D305</f>
        <v>70000</v>
      </c>
      <c r="E304" s="3">
        <f t="shared" ref="E304:F306" si="116">E305</f>
        <v>70000</v>
      </c>
      <c r="F304" s="3">
        <f t="shared" si="116"/>
        <v>0</v>
      </c>
      <c r="G304" s="22"/>
    </row>
    <row r="305" spans="1:7" ht="67.5" customHeight="1" x14ac:dyDescent="0.2">
      <c r="A305" s="2" t="s">
        <v>218</v>
      </c>
      <c r="B305" s="4" t="s">
        <v>219</v>
      </c>
      <c r="C305" s="4" t="s">
        <v>379</v>
      </c>
      <c r="D305" s="3">
        <f>D306</f>
        <v>70000</v>
      </c>
      <c r="E305" s="3">
        <f t="shared" si="116"/>
        <v>70000</v>
      </c>
      <c r="F305" s="3">
        <f t="shared" si="116"/>
        <v>0</v>
      </c>
      <c r="G305" s="22"/>
    </row>
    <row r="306" spans="1:7" ht="44.25" customHeight="1" x14ac:dyDescent="0.2">
      <c r="A306" s="2" t="s">
        <v>413</v>
      </c>
      <c r="B306" s="4" t="s">
        <v>219</v>
      </c>
      <c r="C306" s="4" t="s">
        <v>407</v>
      </c>
      <c r="D306" s="3">
        <f>D307</f>
        <v>70000</v>
      </c>
      <c r="E306" s="3">
        <f t="shared" si="116"/>
        <v>70000</v>
      </c>
      <c r="F306" s="3">
        <f t="shared" si="116"/>
        <v>0</v>
      </c>
      <c r="G306" s="22"/>
    </row>
    <row r="307" spans="1:7" ht="50.25" customHeight="1" x14ac:dyDescent="0.2">
      <c r="A307" s="2" t="s">
        <v>414</v>
      </c>
      <c r="B307" s="4" t="s">
        <v>219</v>
      </c>
      <c r="C307" s="4" t="s">
        <v>408</v>
      </c>
      <c r="D307" s="3">
        <v>70000</v>
      </c>
      <c r="E307" s="3">
        <v>70000</v>
      </c>
      <c r="F307" s="3">
        <v>0</v>
      </c>
      <c r="G307" s="22"/>
    </row>
    <row r="308" spans="1:7" ht="69" customHeight="1" x14ac:dyDescent="0.2">
      <c r="A308" s="24" t="s">
        <v>336</v>
      </c>
      <c r="B308" s="25" t="s">
        <v>57</v>
      </c>
      <c r="C308" s="25" t="s">
        <v>379</v>
      </c>
      <c r="D308" s="26">
        <f>D309+D314</f>
        <v>29766430.870000001</v>
      </c>
      <c r="E308" s="26">
        <f>E309+E314</f>
        <v>17131425.09</v>
      </c>
      <c r="F308" s="26">
        <f>F309+F314</f>
        <v>17131425.09</v>
      </c>
    </row>
    <row r="309" spans="1:7" ht="68.25" customHeight="1" x14ac:dyDescent="0.2">
      <c r="A309" s="14" t="s">
        <v>337</v>
      </c>
      <c r="B309" s="15" t="s">
        <v>220</v>
      </c>
      <c r="C309" s="15" t="s">
        <v>379</v>
      </c>
      <c r="D309" s="19">
        <f>D310</f>
        <v>7960116.0599999996</v>
      </c>
      <c r="E309" s="19">
        <f t="shared" ref="E309:F312" si="117">E310</f>
        <v>100000</v>
      </c>
      <c r="F309" s="19">
        <f t="shared" si="117"/>
        <v>100000</v>
      </c>
    </row>
    <row r="310" spans="1:7" ht="56.25" customHeight="1" x14ac:dyDescent="0.2">
      <c r="A310" s="2" t="s">
        <v>221</v>
      </c>
      <c r="B310" s="4" t="s">
        <v>222</v>
      </c>
      <c r="C310" s="4" t="s">
        <v>379</v>
      </c>
      <c r="D310" s="3">
        <f>D311</f>
        <v>7960116.0599999996</v>
      </c>
      <c r="E310" s="3">
        <f t="shared" si="117"/>
        <v>100000</v>
      </c>
      <c r="F310" s="3">
        <f t="shared" si="117"/>
        <v>100000</v>
      </c>
    </row>
    <row r="311" spans="1:7" ht="48" customHeight="1" x14ac:dyDescent="0.2">
      <c r="A311" s="2" t="s">
        <v>439</v>
      </c>
      <c r="B311" s="4" t="s">
        <v>223</v>
      </c>
      <c r="C311" s="4" t="s">
        <v>379</v>
      </c>
      <c r="D311" s="3">
        <f>D312</f>
        <v>7960116.0599999996</v>
      </c>
      <c r="E311" s="3">
        <f t="shared" si="117"/>
        <v>100000</v>
      </c>
      <c r="F311" s="3">
        <f t="shared" si="117"/>
        <v>100000</v>
      </c>
    </row>
    <row r="312" spans="1:7" ht="36" customHeight="1" x14ac:dyDescent="0.2">
      <c r="A312" s="2" t="s">
        <v>413</v>
      </c>
      <c r="B312" s="4" t="s">
        <v>223</v>
      </c>
      <c r="C312" s="4" t="s">
        <v>407</v>
      </c>
      <c r="D312" s="3">
        <f>D313</f>
        <v>7960116.0599999996</v>
      </c>
      <c r="E312" s="3">
        <f t="shared" si="117"/>
        <v>100000</v>
      </c>
      <c r="F312" s="3">
        <f t="shared" si="117"/>
        <v>100000</v>
      </c>
    </row>
    <row r="313" spans="1:7" ht="51.75" customHeight="1" x14ac:dyDescent="0.2">
      <c r="A313" s="2" t="s">
        <v>414</v>
      </c>
      <c r="B313" s="4" t="s">
        <v>223</v>
      </c>
      <c r="C313" s="4" t="s">
        <v>408</v>
      </c>
      <c r="D313" s="3">
        <v>7960116.0599999996</v>
      </c>
      <c r="E313" s="3">
        <v>100000</v>
      </c>
      <c r="F313" s="3">
        <v>100000</v>
      </c>
    </row>
    <row r="314" spans="1:7" ht="48.75" customHeight="1" x14ac:dyDescent="0.2">
      <c r="A314" s="14" t="s">
        <v>338</v>
      </c>
      <c r="B314" s="15" t="s">
        <v>224</v>
      </c>
      <c r="C314" s="15" t="s">
        <v>379</v>
      </c>
      <c r="D314" s="19">
        <f>D315</f>
        <v>21806314.810000002</v>
      </c>
      <c r="E314" s="19">
        <f t="shared" ref="E314:F314" si="118">E315</f>
        <v>17031425.09</v>
      </c>
      <c r="F314" s="19">
        <f t="shared" si="118"/>
        <v>17031425.09</v>
      </c>
    </row>
    <row r="315" spans="1:7" ht="74.25" customHeight="1" x14ac:dyDescent="0.2">
      <c r="A315" s="2" t="s">
        <v>225</v>
      </c>
      <c r="B315" s="4" t="s">
        <v>226</v>
      </c>
      <c r="C315" s="4" t="s">
        <v>379</v>
      </c>
      <c r="D315" s="3">
        <f>D316+D319+D322</f>
        <v>21806314.810000002</v>
      </c>
      <c r="E315" s="3">
        <f t="shared" ref="E315:F315" si="119">E316+E319+E322</f>
        <v>17031425.09</v>
      </c>
      <c r="F315" s="3">
        <f t="shared" si="119"/>
        <v>17031425.09</v>
      </c>
    </row>
    <row r="316" spans="1:7" ht="72" customHeight="1" x14ac:dyDescent="0.2">
      <c r="A316" s="2" t="s">
        <v>474</v>
      </c>
      <c r="B316" s="4" t="s">
        <v>444</v>
      </c>
      <c r="C316" s="4" t="s">
        <v>379</v>
      </c>
      <c r="D316" s="3">
        <f>D317</f>
        <v>2459999</v>
      </c>
      <c r="E316" s="3">
        <f t="shared" ref="E316:F317" si="120">E317</f>
        <v>0</v>
      </c>
      <c r="F316" s="3">
        <f t="shared" si="120"/>
        <v>0</v>
      </c>
    </row>
    <row r="317" spans="1:7" ht="38.25" customHeight="1" x14ac:dyDescent="0.2">
      <c r="A317" s="2" t="s">
        <v>413</v>
      </c>
      <c r="B317" s="4" t="s">
        <v>444</v>
      </c>
      <c r="C317" s="4" t="s">
        <v>407</v>
      </c>
      <c r="D317" s="3">
        <f>D318</f>
        <v>2459999</v>
      </c>
      <c r="E317" s="3">
        <f t="shared" si="120"/>
        <v>0</v>
      </c>
      <c r="F317" s="3">
        <f t="shared" si="120"/>
        <v>0</v>
      </c>
    </row>
    <row r="318" spans="1:7" ht="48.75" customHeight="1" x14ac:dyDescent="0.2">
      <c r="A318" s="2" t="s">
        <v>414</v>
      </c>
      <c r="B318" s="4" t="s">
        <v>444</v>
      </c>
      <c r="C318" s="4" t="s">
        <v>408</v>
      </c>
      <c r="D318" s="3">
        <v>2459999</v>
      </c>
      <c r="E318" s="3">
        <v>0</v>
      </c>
      <c r="F318" s="3">
        <v>0</v>
      </c>
    </row>
    <row r="319" spans="1:7" ht="72" customHeight="1" x14ac:dyDescent="0.2">
      <c r="A319" s="2" t="s">
        <v>475</v>
      </c>
      <c r="B319" s="4" t="s">
        <v>445</v>
      </c>
      <c r="C319" s="4" t="s">
        <v>379</v>
      </c>
      <c r="D319" s="3">
        <f>D320</f>
        <v>2515151.35</v>
      </c>
      <c r="E319" s="3">
        <f t="shared" ref="E319:F320" si="121">E320</f>
        <v>0</v>
      </c>
      <c r="F319" s="3">
        <f t="shared" si="121"/>
        <v>0</v>
      </c>
    </row>
    <row r="320" spans="1:7" ht="36" customHeight="1" x14ac:dyDescent="0.2">
      <c r="A320" s="2" t="s">
        <v>413</v>
      </c>
      <c r="B320" s="37" t="s">
        <v>445</v>
      </c>
      <c r="C320" s="4" t="s">
        <v>407</v>
      </c>
      <c r="D320" s="3">
        <f>D321</f>
        <v>2515151.35</v>
      </c>
      <c r="E320" s="3">
        <f t="shared" si="121"/>
        <v>0</v>
      </c>
      <c r="F320" s="3">
        <f t="shared" si="121"/>
        <v>0</v>
      </c>
    </row>
    <row r="321" spans="1:6" ht="48.75" customHeight="1" x14ac:dyDescent="0.2">
      <c r="A321" s="2" t="s">
        <v>414</v>
      </c>
      <c r="B321" s="4" t="s">
        <v>445</v>
      </c>
      <c r="C321" s="4" t="s">
        <v>408</v>
      </c>
      <c r="D321" s="3">
        <v>2515151.35</v>
      </c>
      <c r="E321" s="3">
        <v>0</v>
      </c>
      <c r="F321" s="3">
        <v>0</v>
      </c>
    </row>
    <row r="322" spans="1:6" ht="51.75" customHeight="1" x14ac:dyDescent="0.2">
      <c r="A322" s="2" t="s">
        <v>476</v>
      </c>
      <c r="B322" s="4" t="s">
        <v>227</v>
      </c>
      <c r="C322" s="4" t="s">
        <v>379</v>
      </c>
      <c r="D322" s="3">
        <f>D323</f>
        <v>16831164.460000001</v>
      </c>
      <c r="E322" s="3">
        <f t="shared" ref="E322:F323" si="122">E323</f>
        <v>17031425.09</v>
      </c>
      <c r="F322" s="3">
        <f t="shared" si="122"/>
        <v>17031425.09</v>
      </c>
    </row>
    <row r="323" spans="1:6" ht="40.5" customHeight="1" x14ac:dyDescent="0.2">
      <c r="A323" s="2" t="s">
        <v>413</v>
      </c>
      <c r="B323" s="4" t="s">
        <v>227</v>
      </c>
      <c r="C323" s="4" t="s">
        <v>407</v>
      </c>
      <c r="D323" s="3">
        <f>D324</f>
        <v>16831164.460000001</v>
      </c>
      <c r="E323" s="3">
        <f t="shared" si="122"/>
        <v>17031425.09</v>
      </c>
      <c r="F323" s="3">
        <f t="shared" si="122"/>
        <v>17031425.09</v>
      </c>
    </row>
    <row r="324" spans="1:6" ht="52.5" customHeight="1" x14ac:dyDescent="0.2">
      <c r="A324" s="2" t="s">
        <v>414</v>
      </c>
      <c r="B324" s="4" t="s">
        <v>227</v>
      </c>
      <c r="C324" s="4" t="s">
        <v>408</v>
      </c>
      <c r="D324" s="3">
        <v>16831164.460000001</v>
      </c>
      <c r="E324" s="3">
        <v>17031425.09</v>
      </c>
      <c r="F324" s="3">
        <v>17031425.09</v>
      </c>
    </row>
    <row r="325" spans="1:6" ht="50.25" customHeight="1" x14ac:dyDescent="0.2">
      <c r="A325" s="24" t="s">
        <v>339</v>
      </c>
      <c r="B325" s="25" t="s">
        <v>274</v>
      </c>
      <c r="C325" s="25" t="s">
        <v>379</v>
      </c>
      <c r="D325" s="26">
        <f>D326</f>
        <v>21302542.800000001</v>
      </c>
      <c r="E325" s="26">
        <f t="shared" ref="E325:F328" si="123">E326</f>
        <v>19841561.300000001</v>
      </c>
      <c r="F325" s="26">
        <f t="shared" si="123"/>
        <v>20678702.359999999</v>
      </c>
    </row>
    <row r="326" spans="1:6" ht="36.75" customHeight="1" x14ac:dyDescent="0.2">
      <c r="A326" s="2" t="s">
        <v>273</v>
      </c>
      <c r="B326" s="4" t="s">
        <v>275</v>
      </c>
      <c r="C326" s="4" t="s">
        <v>379</v>
      </c>
      <c r="D326" s="3">
        <f>D327</f>
        <v>21302542.800000001</v>
      </c>
      <c r="E326" s="3">
        <f t="shared" si="123"/>
        <v>19841561.300000001</v>
      </c>
      <c r="F326" s="3">
        <f t="shared" si="123"/>
        <v>20678702.359999999</v>
      </c>
    </row>
    <row r="327" spans="1:6" ht="33.75" customHeight="1" x14ac:dyDescent="0.2">
      <c r="A327" s="2" t="s">
        <v>484</v>
      </c>
      <c r="B327" s="4" t="s">
        <v>276</v>
      </c>
      <c r="C327" s="4" t="s">
        <v>379</v>
      </c>
      <c r="D327" s="3">
        <f>D328</f>
        <v>21302542.800000001</v>
      </c>
      <c r="E327" s="3">
        <f t="shared" si="123"/>
        <v>19841561.300000001</v>
      </c>
      <c r="F327" s="3">
        <f t="shared" si="123"/>
        <v>20678702.359999999</v>
      </c>
    </row>
    <row r="328" spans="1:6" ht="36.75" customHeight="1" x14ac:dyDescent="0.2">
      <c r="A328" s="2" t="s">
        <v>399</v>
      </c>
      <c r="B328" s="4" t="s">
        <v>276</v>
      </c>
      <c r="C328" s="4" t="s">
        <v>397</v>
      </c>
      <c r="D328" s="3">
        <f>D329</f>
        <v>21302542.800000001</v>
      </c>
      <c r="E328" s="3">
        <f t="shared" si="123"/>
        <v>19841561.300000001</v>
      </c>
      <c r="F328" s="3">
        <f t="shared" si="123"/>
        <v>20678702.359999999</v>
      </c>
    </row>
    <row r="329" spans="1:6" ht="40.5" customHeight="1" x14ac:dyDescent="0.2">
      <c r="A329" s="2" t="s">
        <v>400</v>
      </c>
      <c r="B329" s="4" t="s">
        <v>276</v>
      </c>
      <c r="C329" s="4" t="s">
        <v>398</v>
      </c>
      <c r="D329" s="3">
        <v>21302542.800000001</v>
      </c>
      <c r="E329" s="3">
        <v>19841561.300000001</v>
      </c>
      <c r="F329" s="3">
        <v>20678702.359999999</v>
      </c>
    </row>
    <row r="330" spans="1:6" ht="79.5" customHeight="1" x14ac:dyDescent="0.2">
      <c r="A330" s="24" t="s">
        <v>340</v>
      </c>
      <c r="B330" s="25" t="s">
        <v>280</v>
      </c>
      <c r="C330" s="25" t="s">
        <v>379</v>
      </c>
      <c r="D330" s="26">
        <f>D331</f>
        <v>0</v>
      </c>
      <c r="E330" s="26">
        <f t="shared" ref="E330:F330" si="124">E331</f>
        <v>150000</v>
      </c>
      <c r="F330" s="26">
        <f t="shared" si="124"/>
        <v>0</v>
      </c>
    </row>
    <row r="331" spans="1:6" ht="33.75" customHeight="1" x14ac:dyDescent="0.2">
      <c r="A331" s="14" t="s">
        <v>341</v>
      </c>
      <c r="B331" s="15" t="s">
        <v>281</v>
      </c>
      <c r="C331" s="15" t="s">
        <v>379</v>
      </c>
      <c r="D331" s="19">
        <f>D332</f>
        <v>0</v>
      </c>
      <c r="E331" s="19">
        <f t="shared" ref="E331:F331" si="125">E332</f>
        <v>150000</v>
      </c>
      <c r="F331" s="19">
        <f t="shared" si="125"/>
        <v>0</v>
      </c>
    </row>
    <row r="332" spans="1:6" ht="53.25" customHeight="1" x14ac:dyDescent="0.2">
      <c r="A332" s="2" t="s">
        <v>277</v>
      </c>
      <c r="B332" s="4" t="s">
        <v>282</v>
      </c>
      <c r="C332" s="4" t="s">
        <v>379</v>
      </c>
      <c r="D332" s="3">
        <f>D333+D336</f>
        <v>0</v>
      </c>
      <c r="E332" s="3">
        <f t="shared" ref="E332:F332" si="126">E333+E336</f>
        <v>150000</v>
      </c>
      <c r="F332" s="3">
        <f t="shared" si="126"/>
        <v>0</v>
      </c>
    </row>
    <row r="333" spans="1:6" ht="66.75" customHeight="1" x14ac:dyDescent="0.2">
      <c r="A333" s="2" t="s">
        <v>278</v>
      </c>
      <c r="B333" s="4" t="s">
        <v>283</v>
      </c>
      <c r="C333" s="4" t="s">
        <v>379</v>
      </c>
      <c r="D333" s="3">
        <f>D334</f>
        <v>0</v>
      </c>
      <c r="E333" s="3">
        <f t="shared" ref="E333:F334" si="127">E334</f>
        <v>100000</v>
      </c>
      <c r="F333" s="3">
        <f t="shared" si="127"/>
        <v>0</v>
      </c>
    </row>
    <row r="334" spans="1:6" ht="36.75" customHeight="1" x14ac:dyDescent="0.2">
      <c r="A334" s="2" t="s">
        <v>413</v>
      </c>
      <c r="B334" s="4" t="s">
        <v>283</v>
      </c>
      <c r="C334" s="4" t="s">
        <v>407</v>
      </c>
      <c r="D334" s="3">
        <f>D335</f>
        <v>0</v>
      </c>
      <c r="E334" s="3">
        <f t="shared" si="127"/>
        <v>100000</v>
      </c>
      <c r="F334" s="3">
        <f t="shared" si="127"/>
        <v>0</v>
      </c>
    </row>
    <row r="335" spans="1:6" ht="51.75" customHeight="1" x14ac:dyDescent="0.2">
      <c r="A335" s="2" t="s">
        <v>414</v>
      </c>
      <c r="B335" s="4" t="s">
        <v>283</v>
      </c>
      <c r="C335" s="4" t="s">
        <v>408</v>
      </c>
      <c r="D335" s="3">
        <v>0</v>
      </c>
      <c r="E335" s="3">
        <v>100000</v>
      </c>
      <c r="F335" s="3">
        <v>0</v>
      </c>
    </row>
    <row r="336" spans="1:6" ht="66.75" customHeight="1" x14ac:dyDescent="0.2">
      <c r="A336" s="2" t="s">
        <v>279</v>
      </c>
      <c r="B336" s="4" t="s">
        <v>284</v>
      </c>
      <c r="C336" s="4" t="s">
        <v>379</v>
      </c>
      <c r="D336" s="3">
        <f>D337</f>
        <v>0</v>
      </c>
      <c r="E336" s="3">
        <f t="shared" ref="E336:F337" si="128">E337</f>
        <v>50000</v>
      </c>
      <c r="F336" s="3">
        <f t="shared" si="128"/>
        <v>0</v>
      </c>
    </row>
    <row r="337" spans="1:6" ht="35.25" customHeight="1" x14ac:dyDescent="0.2">
      <c r="A337" s="2" t="s">
        <v>413</v>
      </c>
      <c r="B337" s="4" t="s">
        <v>284</v>
      </c>
      <c r="C337" s="4" t="s">
        <v>407</v>
      </c>
      <c r="D337" s="3">
        <f>D338</f>
        <v>0</v>
      </c>
      <c r="E337" s="3">
        <f t="shared" si="128"/>
        <v>50000</v>
      </c>
      <c r="F337" s="3">
        <f t="shared" si="128"/>
        <v>0</v>
      </c>
    </row>
    <row r="338" spans="1:6" ht="53.25" customHeight="1" x14ac:dyDescent="0.2">
      <c r="A338" s="2" t="s">
        <v>414</v>
      </c>
      <c r="B338" s="4" t="s">
        <v>431</v>
      </c>
      <c r="C338" s="4" t="s">
        <v>408</v>
      </c>
      <c r="D338" s="3">
        <v>0</v>
      </c>
      <c r="E338" s="3">
        <v>50000</v>
      </c>
      <c r="F338" s="3">
        <v>0</v>
      </c>
    </row>
    <row r="339" spans="1:6" ht="66.75" customHeight="1" x14ac:dyDescent="0.2">
      <c r="A339" s="24" t="s">
        <v>342</v>
      </c>
      <c r="B339" s="25" t="s">
        <v>285</v>
      </c>
      <c r="C339" s="25" t="s">
        <v>379</v>
      </c>
      <c r="D339" s="26">
        <f>D340</f>
        <v>7965562.6399999997</v>
      </c>
      <c r="E339" s="26">
        <f t="shared" ref="E339:F342" si="129">E340</f>
        <v>3000000</v>
      </c>
      <c r="F339" s="26">
        <f t="shared" si="129"/>
        <v>0</v>
      </c>
    </row>
    <row r="340" spans="1:6" ht="66.75" customHeight="1" x14ac:dyDescent="0.2">
      <c r="A340" s="2" t="s">
        <v>286</v>
      </c>
      <c r="B340" s="4" t="s">
        <v>288</v>
      </c>
      <c r="C340" s="4" t="s">
        <v>379</v>
      </c>
      <c r="D340" s="3">
        <f>D341</f>
        <v>7965562.6399999997</v>
      </c>
      <c r="E340" s="3">
        <f t="shared" si="129"/>
        <v>3000000</v>
      </c>
      <c r="F340" s="3">
        <f t="shared" si="129"/>
        <v>0</v>
      </c>
    </row>
    <row r="341" spans="1:6" ht="53.25" customHeight="1" x14ac:dyDescent="0.2">
      <c r="A341" s="2" t="s">
        <v>287</v>
      </c>
      <c r="B341" s="4" t="s">
        <v>289</v>
      </c>
      <c r="C341" s="4" t="s">
        <v>379</v>
      </c>
      <c r="D341" s="3">
        <f>D342</f>
        <v>7965562.6399999997</v>
      </c>
      <c r="E341" s="3">
        <f t="shared" si="129"/>
        <v>3000000</v>
      </c>
      <c r="F341" s="3">
        <f t="shared" si="129"/>
        <v>0</v>
      </c>
    </row>
    <row r="342" spans="1:6" ht="39.75" customHeight="1" x14ac:dyDescent="0.2">
      <c r="A342" s="2" t="s">
        <v>413</v>
      </c>
      <c r="B342" s="4" t="s">
        <v>289</v>
      </c>
      <c r="C342" s="4" t="s">
        <v>407</v>
      </c>
      <c r="D342" s="3">
        <f>D343</f>
        <v>7965562.6399999997</v>
      </c>
      <c r="E342" s="3">
        <f t="shared" si="129"/>
        <v>3000000</v>
      </c>
      <c r="F342" s="3">
        <f t="shared" si="129"/>
        <v>0</v>
      </c>
    </row>
    <row r="343" spans="1:6" ht="53.25" customHeight="1" x14ac:dyDescent="0.2">
      <c r="A343" s="2" t="s">
        <v>414</v>
      </c>
      <c r="B343" s="4" t="s">
        <v>289</v>
      </c>
      <c r="C343" s="4" t="s">
        <v>408</v>
      </c>
      <c r="D343" s="3">
        <v>7965562.6399999997</v>
      </c>
      <c r="E343" s="3">
        <v>3000000</v>
      </c>
      <c r="F343" s="3">
        <v>0</v>
      </c>
    </row>
    <row r="344" spans="1:6" ht="54" customHeight="1" x14ac:dyDescent="0.2">
      <c r="A344" s="24" t="s">
        <v>343</v>
      </c>
      <c r="B344" s="25" t="s">
        <v>290</v>
      </c>
      <c r="C344" s="25" t="s">
        <v>379</v>
      </c>
      <c r="D344" s="26">
        <f>D345+D352+D365+D369</f>
        <v>187871800.01000002</v>
      </c>
      <c r="E344" s="26">
        <f>E345+E352+E365+E369</f>
        <v>47500000</v>
      </c>
      <c r="F344" s="26">
        <f>F345+F352+F365+F369</f>
        <v>22000000</v>
      </c>
    </row>
    <row r="345" spans="1:6" ht="96.75" customHeight="1" x14ac:dyDescent="0.2">
      <c r="A345" s="2" t="s">
        <v>344</v>
      </c>
      <c r="B345" s="4" t="s">
        <v>291</v>
      </c>
      <c r="C345" s="4" t="s">
        <v>379</v>
      </c>
      <c r="D345" s="3">
        <f>D346+D349</f>
        <v>37566830.140000001</v>
      </c>
      <c r="E345" s="3">
        <f t="shared" ref="E345:F345" si="130">E346+E349</f>
        <v>21500000</v>
      </c>
      <c r="F345" s="3">
        <f t="shared" si="130"/>
        <v>22000000</v>
      </c>
    </row>
    <row r="346" spans="1:6" ht="48.75" customHeight="1" x14ac:dyDescent="0.2">
      <c r="A346" s="2" t="s">
        <v>292</v>
      </c>
      <c r="B346" s="4" t="s">
        <v>293</v>
      </c>
      <c r="C346" s="4" t="s">
        <v>379</v>
      </c>
      <c r="D346" s="3">
        <f>D347</f>
        <v>35745000</v>
      </c>
      <c r="E346" s="3">
        <f t="shared" ref="E346:F347" si="131">E347</f>
        <v>21500000</v>
      </c>
      <c r="F346" s="3">
        <f t="shared" si="131"/>
        <v>22000000</v>
      </c>
    </row>
    <row r="347" spans="1:6" ht="48.75" customHeight="1" x14ac:dyDescent="0.2">
      <c r="A347" s="2" t="s">
        <v>413</v>
      </c>
      <c r="B347" s="4" t="s">
        <v>293</v>
      </c>
      <c r="C347" s="4" t="s">
        <v>407</v>
      </c>
      <c r="D347" s="3">
        <f>D348</f>
        <v>35745000</v>
      </c>
      <c r="E347" s="3">
        <f t="shared" si="131"/>
        <v>21500000</v>
      </c>
      <c r="F347" s="3">
        <f t="shared" si="131"/>
        <v>22000000</v>
      </c>
    </row>
    <row r="348" spans="1:6" ht="48.75" customHeight="1" x14ac:dyDescent="0.2">
      <c r="A348" s="2" t="s">
        <v>414</v>
      </c>
      <c r="B348" s="4" t="s">
        <v>293</v>
      </c>
      <c r="C348" s="4" t="s">
        <v>408</v>
      </c>
      <c r="D348" s="3">
        <v>35745000</v>
      </c>
      <c r="E348" s="3">
        <v>21500000</v>
      </c>
      <c r="F348" s="3">
        <v>22000000</v>
      </c>
    </row>
    <row r="349" spans="1:6" ht="37.5" customHeight="1" x14ac:dyDescent="0.2">
      <c r="A349" s="2" t="s">
        <v>294</v>
      </c>
      <c r="B349" s="4" t="s">
        <v>295</v>
      </c>
      <c r="C349" s="4" t="s">
        <v>379</v>
      </c>
      <c r="D349" s="3">
        <f>D350</f>
        <v>1821830.14</v>
      </c>
      <c r="E349" s="3">
        <f t="shared" ref="E349:F350" si="132">E350</f>
        <v>0</v>
      </c>
      <c r="F349" s="3">
        <f t="shared" si="132"/>
        <v>0</v>
      </c>
    </row>
    <row r="350" spans="1:6" ht="37.5" customHeight="1" x14ac:dyDescent="0.2">
      <c r="A350" s="2" t="s">
        <v>413</v>
      </c>
      <c r="B350" s="4" t="s">
        <v>295</v>
      </c>
      <c r="C350" s="4" t="s">
        <v>407</v>
      </c>
      <c r="D350" s="3">
        <f>D351</f>
        <v>1821830.14</v>
      </c>
      <c r="E350" s="3">
        <f t="shared" si="132"/>
        <v>0</v>
      </c>
      <c r="F350" s="3">
        <f t="shared" si="132"/>
        <v>0</v>
      </c>
    </row>
    <row r="351" spans="1:6" ht="53.25" customHeight="1" x14ac:dyDescent="0.2">
      <c r="A351" s="2" t="s">
        <v>414</v>
      </c>
      <c r="B351" s="4" t="s">
        <v>295</v>
      </c>
      <c r="C351" s="4" t="s">
        <v>408</v>
      </c>
      <c r="D351" s="3">
        <v>1821830.14</v>
      </c>
      <c r="E351" s="3">
        <v>0</v>
      </c>
      <c r="F351" s="3">
        <v>0</v>
      </c>
    </row>
    <row r="352" spans="1:6" ht="132.75" customHeight="1" x14ac:dyDescent="0.2">
      <c r="A352" s="2" t="s">
        <v>345</v>
      </c>
      <c r="B352" s="4" t="s">
        <v>296</v>
      </c>
      <c r="C352" s="4" t="s">
        <v>379</v>
      </c>
      <c r="D352" s="3">
        <f>D353+D356+D359+D362</f>
        <v>144395612.60000002</v>
      </c>
      <c r="E352" s="3">
        <f t="shared" ref="E352:F352" si="133">E353+E356+E359+E362</f>
        <v>26000000</v>
      </c>
      <c r="F352" s="3">
        <f t="shared" si="133"/>
        <v>0</v>
      </c>
    </row>
    <row r="353" spans="1:6" ht="66.75" hidden="1" customHeight="1" x14ac:dyDescent="0.2">
      <c r="A353" s="2" t="s">
        <v>297</v>
      </c>
      <c r="B353" s="4" t="s">
        <v>298</v>
      </c>
      <c r="C353" s="4" t="s">
        <v>379</v>
      </c>
      <c r="D353" s="3">
        <f>D354</f>
        <v>0</v>
      </c>
      <c r="E353" s="3">
        <f t="shared" ref="E353:F354" si="134">E354</f>
        <v>0</v>
      </c>
      <c r="F353" s="3">
        <f t="shared" si="134"/>
        <v>0</v>
      </c>
    </row>
    <row r="354" spans="1:6" ht="42" hidden="1" customHeight="1" x14ac:dyDescent="0.2">
      <c r="A354" s="2" t="s">
        <v>413</v>
      </c>
      <c r="B354" s="4" t="s">
        <v>298</v>
      </c>
      <c r="C354" s="4" t="s">
        <v>407</v>
      </c>
      <c r="D354" s="3">
        <f>D355</f>
        <v>0</v>
      </c>
      <c r="E354" s="3">
        <f t="shared" si="134"/>
        <v>0</v>
      </c>
      <c r="F354" s="3">
        <f t="shared" si="134"/>
        <v>0</v>
      </c>
    </row>
    <row r="355" spans="1:6" ht="52.5" hidden="1" customHeight="1" x14ac:dyDescent="0.2">
      <c r="A355" s="2" t="s">
        <v>414</v>
      </c>
      <c r="B355" s="4" t="s">
        <v>298</v>
      </c>
      <c r="C355" s="4" t="s">
        <v>408</v>
      </c>
      <c r="D355" s="3"/>
      <c r="E355" s="3"/>
      <c r="F355" s="3"/>
    </row>
    <row r="356" spans="1:6" ht="145.5" customHeight="1" x14ac:dyDescent="0.2">
      <c r="A356" s="2" t="s">
        <v>500</v>
      </c>
      <c r="B356" s="4" t="s">
        <v>299</v>
      </c>
      <c r="C356" s="4" t="s">
        <v>379</v>
      </c>
      <c r="D356" s="3">
        <f>D357</f>
        <v>51208412.810000002</v>
      </c>
      <c r="E356" s="3">
        <f t="shared" ref="E356:F357" si="135">E357</f>
        <v>26000000</v>
      </c>
      <c r="F356" s="3">
        <f t="shared" si="135"/>
        <v>0</v>
      </c>
    </row>
    <row r="357" spans="1:6" ht="42" customHeight="1" x14ac:dyDescent="0.2">
      <c r="A357" s="2" t="s">
        <v>413</v>
      </c>
      <c r="B357" s="4" t="s">
        <v>299</v>
      </c>
      <c r="C357" s="4" t="s">
        <v>407</v>
      </c>
      <c r="D357" s="3">
        <f>D358</f>
        <v>51208412.810000002</v>
      </c>
      <c r="E357" s="3">
        <f t="shared" si="135"/>
        <v>26000000</v>
      </c>
      <c r="F357" s="3">
        <f t="shared" si="135"/>
        <v>0</v>
      </c>
    </row>
    <row r="358" spans="1:6" ht="51" customHeight="1" x14ac:dyDescent="0.2">
      <c r="A358" s="2" t="s">
        <v>414</v>
      </c>
      <c r="B358" s="4" t="s">
        <v>299</v>
      </c>
      <c r="C358" s="4" t="s">
        <v>408</v>
      </c>
      <c r="D358" s="3">
        <v>51208412.810000002</v>
      </c>
      <c r="E358" s="3">
        <v>26000000</v>
      </c>
      <c r="F358" s="3">
        <v>0</v>
      </c>
    </row>
    <row r="359" spans="1:6" ht="35.25" customHeight="1" x14ac:dyDescent="0.2">
      <c r="A359" s="2" t="s">
        <v>477</v>
      </c>
      <c r="B359" s="4" t="s">
        <v>300</v>
      </c>
      <c r="C359" s="4" t="s">
        <v>379</v>
      </c>
      <c r="D359" s="3">
        <f>D360</f>
        <v>93187199.790000007</v>
      </c>
      <c r="E359" s="3">
        <f t="shared" ref="E359:F360" si="136">E360</f>
        <v>0</v>
      </c>
      <c r="F359" s="3">
        <f t="shared" si="136"/>
        <v>0</v>
      </c>
    </row>
    <row r="360" spans="1:6" ht="36" customHeight="1" x14ac:dyDescent="0.2">
      <c r="A360" s="2" t="s">
        <v>413</v>
      </c>
      <c r="B360" s="4" t="s">
        <v>300</v>
      </c>
      <c r="C360" s="4" t="s">
        <v>407</v>
      </c>
      <c r="D360" s="3">
        <f>D361</f>
        <v>93187199.790000007</v>
      </c>
      <c r="E360" s="3">
        <f t="shared" si="136"/>
        <v>0</v>
      </c>
      <c r="F360" s="3">
        <f t="shared" si="136"/>
        <v>0</v>
      </c>
    </row>
    <row r="361" spans="1:6" ht="51.75" customHeight="1" x14ac:dyDescent="0.2">
      <c r="A361" s="2" t="s">
        <v>414</v>
      </c>
      <c r="B361" s="4" t="s">
        <v>300</v>
      </c>
      <c r="C361" s="4" t="s">
        <v>408</v>
      </c>
      <c r="D361" s="3">
        <v>93187199.790000007</v>
      </c>
      <c r="E361" s="3">
        <v>0</v>
      </c>
      <c r="F361" s="3">
        <v>0</v>
      </c>
    </row>
    <row r="362" spans="1:6" ht="65.25" hidden="1" customHeight="1" x14ac:dyDescent="0.2">
      <c r="A362" s="2" t="s">
        <v>478</v>
      </c>
      <c r="B362" s="4" t="s">
        <v>301</v>
      </c>
      <c r="C362" s="4" t="s">
        <v>379</v>
      </c>
      <c r="D362" s="3">
        <f>D363</f>
        <v>0</v>
      </c>
      <c r="E362" s="3">
        <f t="shared" ref="E362:F363" si="137">E363</f>
        <v>0</v>
      </c>
      <c r="F362" s="3">
        <f t="shared" si="137"/>
        <v>0</v>
      </c>
    </row>
    <row r="363" spans="1:6" ht="37.5" hidden="1" customHeight="1" x14ac:dyDescent="0.2">
      <c r="A363" s="2" t="s">
        <v>413</v>
      </c>
      <c r="B363" s="4" t="s">
        <v>301</v>
      </c>
      <c r="C363" s="4" t="s">
        <v>407</v>
      </c>
      <c r="D363" s="3">
        <f>D364</f>
        <v>0</v>
      </c>
      <c r="E363" s="3">
        <f t="shared" si="137"/>
        <v>0</v>
      </c>
      <c r="F363" s="3">
        <f t="shared" si="137"/>
        <v>0</v>
      </c>
    </row>
    <row r="364" spans="1:6" ht="50.25" hidden="1" customHeight="1" x14ac:dyDescent="0.2">
      <c r="A364" s="2" t="s">
        <v>414</v>
      </c>
      <c r="B364" s="4" t="s">
        <v>301</v>
      </c>
      <c r="C364" s="4" t="s">
        <v>408</v>
      </c>
      <c r="D364" s="3"/>
      <c r="E364" s="3"/>
      <c r="F364" s="3"/>
    </row>
    <row r="365" spans="1:6" ht="81" customHeight="1" x14ac:dyDescent="0.2">
      <c r="A365" s="2" t="s">
        <v>346</v>
      </c>
      <c r="B365" s="4" t="s">
        <v>302</v>
      </c>
      <c r="C365" s="4" t="s">
        <v>379</v>
      </c>
      <c r="D365" s="3">
        <f>D366</f>
        <v>354357.27</v>
      </c>
      <c r="E365" s="3">
        <f t="shared" ref="E365:F367" si="138">E366</f>
        <v>0</v>
      </c>
      <c r="F365" s="3">
        <f t="shared" si="138"/>
        <v>0</v>
      </c>
    </row>
    <row r="366" spans="1:6" ht="93.75" customHeight="1" x14ac:dyDescent="0.2">
      <c r="A366" s="2" t="s">
        <v>306</v>
      </c>
      <c r="B366" s="4" t="s">
        <v>303</v>
      </c>
      <c r="C366" s="4" t="s">
        <v>379</v>
      </c>
      <c r="D366" s="3">
        <f>D367</f>
        <v>354357.27</v>
      </c>
      <c r="E366" s="3">
        <f t="shared" si="138"/>
        <v>0</v>
      </c>
      <c r="F366" s="3">
        <f t="shared" si="138"/>
        <v>0</v>
      </c>
    </row>
    <row r="367" spans="1:6" ht="33.75" customHeight="1" x14ac:dyDescent="0.2">
      <c r="A367" s="2" t="s">
        <v>413</v>
      </c>
      <c r="B367" s="4" t="s">
        <v>303</v>
      </c>
      <c r="C367" s="4" t="s">
        <v>407</v>
      </c>
      <c r="D367" s="3">
        <f>D368</f>
        <v>354357.27</v>
      </c>
      <c r="E367" s="3">
        <f t="shared" si="138"/>
        <v>0</v>
      </c>
      <c r="F367" s="3">
        <f t="shared" si="138"/>
        <v>0</v>
      </c>
    </row>
    <row r="368" spans="1:6" ht="54" customHeight="1" x14ac:dyDescent="0.2">
      <c r="A368" s="2" t="s">
        <v>414</v>
      </c>
      <c r="B368" s="4" t="s">
        <v>303</v>
      </c>
      <c r="C368" s="4" t="s">
        <v>408</v>
      </c>
      <c r="D368" s="3">
        <v>354357.27</v>
      </c>
      <c r="E368" s="3">
        <v>0</v>
      </c>
      <c r="F368" s="3">
        <v>0</v>
      </c>
    </row>
    <row r="369" spans="1:6" ht="114" customHeight="1" x14ac:dyDescent="0.2">
      <c r="A369" s="2" t="s">
        <v>347</v>
      </c>
      <c r="B369" s="4" t="s">
        <v>304</v>
      </c>
      <c r="C369" s="4" t="s">
        <v>379</v>
      </c>
      <c r="D369" s="3">
        <f>D370</f>
        <v>5555000</v>
      </c>
      <c r="E369" s="3">
        <f t="shared" ref="E369:F371" si="139">E370</f>
        <v>0</v>
      </c>
      <c r="F369" s="3">
        <f t="shared" si="139"/>
        <v>0</v>
      </c>
    </row>
    <row r="370" spans="1:6" ht="66.75" customHeight="1" x14ac:dyDescent="0.2">
      <c r="A370" s="2" t="s">
        <v>307</v>
      </c>
      <c r="B370" s="4" t="s">
        <v>305</v>
      </c>
      <c r="C370" s="4" t="s">
        <v>379</v>
      </c>
      <c r="D370" s="3">
        <f>D371</f>
        <v>5555000</v>
      </c>
      <c r="E370" s="3">
        <f t="shared" si="139"/>
        <v>0</v>
      </c>
      <c r="F370" s="3">
        <f t="shared" si="139"/>
        <v>0</v>
      </c>
    </row>
    <row r="371" spans="1:6" ht="40.5" customHeight="1" x14ac:dyDescent="0.2">
      <c r="A371" s="2" t="s">
        <v>413</v>
      </c>
      <c r="B371" s="4" t="s">
        <v>305</v>
      </c>
      <c r="C371" s="4" t="s">
        <v>407</v>
      </c>
      <c r="D371" s="3">
        <f>D372</f>
        <v>5555000</v>
      </c>
      <c r="E371" s="3">
        <f t="shared" si="139"/>
        <v>0</v>
      </c>
      <c r="F371" s="3">
        <f t="shared" si="139"/>
        <v>0</v>
      </c>
    </row>
    <row r="372" spans="1:6" ht="51.75" customHeight="1" x14ac:dyDescent="0.2">
      <c r="A372" s="2" t="s">
        <v>414</v>
      </c>
      <c r="B372" s="4" t="s">
        <v>305</v>
      </c>
      <c r="C372" s="4" t="s">
        <v>408</v>
      </c>
      <c r="D372" s="3">
        <v>5555000</v>
      </c>
      <c r="E372" s="3">
        <v>0</v>
      </c>
      <c r="F372" s="3">
        <v>0</v>
      </c>
    </row>
    <row r="373" spans="1:6" ht="55.5" customHeight="1" x14ac:dyDescent="0.2">
      <c r="A373" s="24" t="s">
        <v>348</v>
      </c>
      <c r="B373" s="25" t="s">
        <v>312</v>
      </c>
      <c r="C373" s="25" t="s">
        <v>379</v>
      </c>
      <c r="D373" s="26">
        <f>D374</f>
        <v>3055899.93</v>
      </c>
      <c r="E373" s="26">
        <f t="shared" ref="E373:F374" si="140">E374</f>
        <v>500000</v>
      </c>
      <c r="F373" s="26">
        <f t="shared" si="140"/>
        <v>500000</v>
      </c>
    </row>
    <row r="374" spans="1:6" ht="66.75" customHeight="1" x14ac:dyDescent="0.2">
      <c r="A374" s="2" t="s">
        <v>311</v>
      </c>
      <c r="B374" s="4" t="s">
        <v>313</v>
      </c>
      <c r="C374" s="4" t="s">
        <v>379</v>
      </c>
      <c r="D374" s="3">
        <f>D375</f>
        <v>3055899.93</v>
      </c>
      <c r="E374" s="3">
        <f t="shared" si="140"/>
        <v>500000</v>
      </c>
      <c r="F374" s="3">
        <f t="shared" si="140"/>
        <v>500000</v>
      </c>
    </row>
    <row r="375" spans="1:6" ht="113.25" customHeight="1" x14ac:dyDescent="0.2">
      <c r="A375" s="2" t="s">
        <v>479</v>
      </c>
      <c r="B375" s="4" t="s">
        <v>314</v>
      </c>
      <c r="C375" s="4" t="s">
        <v>379</v>
      </c>
      <c r="D375" s="3">
        <f>D376</f>
        <v>3055899.93</v>
      </c>
      <c r="E375" s="3">
        <f t="shared" ref="E375:F376" si="141">E376</f>
        <v>500000</v>
      </c>
      <c r="F375" s="3">
        <f t="shared" si="141"/>
        <v>500000</v>
      </c>
    </row>
    <row r="376" spans="1:6" ht="25.5" customHeight="1" x14ac:dyDescent="0.2">
      <c r="A376" s="32" t="s">
        <v>403</v>
      </c>
      <c r="B376" s="4" t="s">
        <v>314</v>
      </c>
      <c r="C376" s="4" t="s">
        <v>401</v>
      </c>
      <c r="D376" s="3">
        <f>D377</f>
        <v>3055899.93</v>
      </c>
      <c r="E376" s="3">
        <f t="shared" si="141"/>
        <v>500000</v>
      </c>
      <c r="F376" s="3">
        <f t="shared" si="141"/>
        <v>500000</v>
      </c>
    </row>
    <row r="377" spans="1:6" ht="86.25" customHeight="1" x14ac:dyDescent="0.2">
      <c r="A377" s="2" t="s">
        <v>404</v>
      </c>
      <c r="B377" s="4" t="s">
        <v>314</v>
      </c>
      <c r="C377" s="4" t="s">
        <v>402</v>
      </c>
      <c r="D377" s="3">
        <v>3055899.93</v>
      </c>
      <c r="E377" s="3">
        <v>500000</v>
      </c>
      <c r="F377" s="3">
        <v>500000</v>
      </c>
    </row>
    <row r="378" spans="1:6" ht="66.75" customHeight="1" x14ac:dyDescent="0.2">
      <c r="A378" s="24" t="s">
        <v>349</v>
      </c>
      <c r="B378" s="25" t="s">
        <v>315</v>
      </c>
      <c r="C378" s="25" t="s">
        <v>379</v>
      </c>
      <c r="D378" s="26">
        <f>D386+D379</f>
        <v>4030000</v>
      </c>
      <c r="E378" s="26">
        <f t="shared" ref="E378:F378" si="142">E386+E379</f>
        <v>0</v>
      </c>
      <c r="F378" s="26">
        <f t="shared" si="142"/>
        <v>0</v>
      </c>
    </row>
    <row r="379" spans="1:6" ht="88.5" customHeight="1" x14ac:dyDescent="0.2">
      <c r="A379" s="2" t="s">
        <v>371</v>
      </c>
      <c r="B379" s="4" t="s">
        <v>372</v>
      </c>
      <c r="C379" s="4" t="s">
        <v>379</v>
      </c>
      <c r="D379" s="3">
        <f>D380+D383</f>
        <v>4030000</v>
      </c>
      <c r="E379" s="3">
        <f t="shared" ref="E379:F379" si="143">E380+E383</f>
        <v>0</v>
      </c>
      <c r="F379" s="3">
        <f t="shared" si="143"/>
        <v>0</v>
      </c>
    </row>
    <row r="380" spans="1:6" ht="66" customHeight="1" x14ac:dyDescent="0.2">
      <c r="A380" s="2" t="s">
        <v>505</v>
      </c>
      <c r="B380" s="4" t="s">
        <v>504</v>
      </c>
      <c r="C380" s="4" t="s">
        <v>379</v>
      </c>
      <c r="D380" s="3">
        <f>D381</f>
        <v>3440000</v>
      </c>
      <c r="E380" s="3">
        <f t="shared" ref="E380:F381" si="144">E381</f>
        <v>0</v>
      </c>
      <c r="F380" s="3">
        <f t="shared" si="144"/>
        <v>0</v>
      </c>
    </row>
    <row r="381" spans="1:6" ht="60.75" customHeight="1" x14ac:dyDescent="0.2">
      <c r="A381" s="2" t="s">
        <v>429</v>
      </c>
      <c r="B381" s="4" t="s">
        <v>504</v>
      </c>
      <c r="C381" s="4" t="s">
        <v>425</v>
      </c>
      <c r="D381" s="3">
        <f>D382</f>
        <v>3440000</v>
      </c>
      <c r="E381" s="3">
        <f t="shared" si="144"/>
        <v>0</v>
      </c>
      <c r="F381" s="3">
        <f t="shared" si="144"/>
        <v>0</v>
      </c>
    </row>
    <row r="382" spans="1:6" ht="27" customHeight="1" x14ac:dyDescent="0.2">
      <c r="A382" s="2" t="s">
        <v>430</v>
      </c>
      <c r="B382" s="4" t="s">
        <v>504</v>
      </c>
      <c r="C382" s="4" t="s">
        <v>426</v>
      </c>
      <c r="D382" s="3">
        <v>3440000</v>
      </c>
      <c r="E382" s="3">
        <v>0</v>
      </c>
      <c r="F382" s="3">
        <v>0</v>
      </c>
    </row>
    <row r="383" spans="1:6" ht="66" customHeight="1" x14ac:dyDescent="0.2">
      <c r="A383" s="2" t="s">
        <v>480</v>
      </c>
      <c r="B383" s="4" t="s">
        <v>373</v>
      </c>
      <c r="C383" s="4" t="s">
        <v>379</v>
      </c>
      <c r="D383" s="3">
        <f>D384</f>
        <v>590000</v>
      </c>
      <c r="E383" s="3">
        <f t="shared" ref="E383:F384" si="145">E384</f>
        <v>0</v>
      </c>
      <c r="F383" s="3">
        <f t="shared" si="145"/>
        <v>0</v>
      </c>
    </row>
    <row r="384" spans="1:6" ht="49.5" customHeight="1" x14ac:dyDescent="0.2">
      <c r="A384" s="2" t="s">
        <v>429</v>
      </c>
      <c r="B384" s="4" t="s">
        <v>373</v>
      </c>
      <c r="C384" s="4" t="s">
        <v>425</v>
      </c>
      <c r="D384" s="3">
        <f>D385</f>
        <v>590000</v>
      </c>
      <c r="E384" s="3">
        <f t="shared" si="145"/>
        <v>0</v>
      </c>
      <c r="F384" s="3">
        <f t="shared" si="145"/>
        <v>0</v>
      </c>
    </row>
    <row r="385" spans="1:6" ht="21.75" customHeight="1" x14ac:dyDescent="0.2">
      <c r="A385" s="2" t="s">
        <v>430</v>
      </c>
      <c r="B385" s="4" t="s">
        <v>373</v>
      </c>
      <c r="C385" s="4" t="s">
        <v>426</v>
      </c>
      <c r="D385" s="3">
        <v>590000</v>
      </c>
      <c r="E385" s="3">
        <v>0</v>
      </c>
      <c r="F385" s="3">
        <v>0</v>
      </c>
    </row>
    <row r="386" spans="1:6" ht="49.5" hidden="1" customHeight="1" x14ac:dyDescent="0.2">
      <c r="A386" s="14" t="s">
        <v>310</v>
      </c>
      <c r="B386" s="15" t="s">
        <v>317</v>
      </c>
      <c r="C386" s="15" t="s">
        <v>379</v>
      </c>
      <c r="D386" s="19">
        <f>D387</f>
        <v>0</v>
      </c>
      <c r="E386" s="19">
        <f t="shared" ref="E386:F388" si="146">E387</f>
        <v>0</v>
      </c>
      <c r="F386" s="19">
        <f t="shared" si="146"/>
        <v>0</v>
      </c>
    </row>
    <row r="387" spans="1:6" ht="101.25" hidden="1" customHeight="1" x14ac:dyDescent="0.2">
      <c r="A387" s="2" t="s">
        <v>316</v>
      </c>
      <c r="B387" s="4" t="s">
        <v>318</v>
      </c>
      <c r="C387" s="4" t="s">
        <v>379</v>
      </c>
      <c r="D387" s="3">
        <f>D388</f>
        <v>0</v>
      </c>
      <c r="E387" s="3">
        <f t="shared" si="146"/>
        <v>0</v>
      </c>
      <c r="F387" s="3">
        <f t="shared" si="146"/>
        <v>0</v>
      </c>
    </row>
    <row r="388" spans="1:6" ht="52.5" hidden="1" customHeight="1" x14ac:dyDescent="0.2">
      <c r="A388" s="2" t="s">
        <v>429</v>
      </c>
      <c r="B388" s="4" t="s">
        <v>318</v>
      </c>
      <c r="C388" s="4" t="s">
        <v>425</v>
      </c>
      <c r="D388" s="3">
        <f>D389</f>
        <v>0</v>
      </c>
      <c r="E388" s="3">
        <f t="shared" si="146"/>
        <v>0</v>
      </c>
      <c r="F388" s="3">
        <f t="shared" si="146"/>
        <v>0</v>
      </c>
    </row>
    <row r="389" spans="1:6" ht="24" hidden="1" customHeight="1" x14ac:dyDescent="0.2">
      <c r="A389" s="2" t="s">
        <v>430</v>
      </c>
      <c r="B389" s="4" t="s">
        <v>318</v>
      </c>
      <c r="C389" s="4" t="s">
        <v>426</v>
      </c>
      <c r="D389" s="3"/>
      <c r="E389" s="3"/>
      <c r="F389" s="3"/>
    </row>
    <row r="390" spans="1:6" ht="101.25" customHeight="1" x14ac:dyDescent="0.2">
      <c r="A390" s="24" t="s">
        <v>350</v>
      </c>
      <c r="B390" s="25" t="s">
        <v>319</v>
      </c>
      <c r="C390" s="25" t="s">
        <v>379</v>
      </c>
      <c r="D390" s="26">
        <f>D391</f>
        <v>36530944.130000003</v>
      </c>
      <c r="E390" s="26">
        <f t="shared" ref="E390:F390" si="147">E391</f>
        <v>7300000</v>
      </c>
      <c r="F390" s="26">
        <f t="shared" si="147"/>
        <v>7200000</v>
      </c>
    </row>
    <row r="391" spans="1:6" ht="82.5" customHeight="1" x14ac:dyDescent="0.2">
      <c r="A391" s="2" t="s">
        <v>320</v>
      </c>
      <c r="B391" s="4" t="s">
        <v>322</v>
      </c>
      <c r="C391" s="4" t="s">
        <v>379</v>
      </c>
      <c r="D391" s="3">
        <f>D392+D395</f>
        <v>36530944.130000003</v>
      </c>
      <c r="E391" s="3">
        <f t="shared" ref="E391:F391" si="148">E392+E395</f>
        <v>7300000</v>
      </c>
      <c r="F391" s="3">
        <f t="shared" si="148"/>
        <v>7200000</v>
      </c>
    </row>
    <row r="392" spans="1:6" ht="66.75" customHeight="1" x14ac:dyDescent="0.2">
      <c r="A392" s="2" t="s">
        <v>321</v>
      </c>
      <c r="B392" s="4" t="s">
        <v>323</v>
      </c>
      <c r="C392" s="4" t="s">
        <v>379</v>
      </c>
      <c r="D392" s="3">
        <f>D393</f>
        <v>100000</v>
      </c>
      <c r="E392" s="3">
        <f t="shared" ref="E392:F393" si="149">E393</f>
        <v>100000</v>
      </c>
      <c r="F392" s="3">
        <f t="shared" si="149"/>
        <v>0</v>
      </c>
    </row>
    <row r="393" spans="1:6" ht="25.5" customHeight="1" x14ac:dyDescent="0.2">
      <c r="A393" s="2" t="s">
        <v>403</v>
      </c>
      <c r="B393" s="4" t="s">
        <v>323</v>
      </c>
      <c r="C393" s="4" t="s">
        <v>401</v>
      </c>
      <c r="D393" s="3">
        <f>D394</f>
        <v>100000</v>
      </c>
      <c r="E393" s="3">
        <f t="shared" si="149"/>
        <v>100000</v>
      </c>
      <c r="F393" s="3">
        <f t="shared" si="149"/>
        <v>0</v>
      </c>
    </row>
    <row r="394" spans="1:6" ht="83.25" customHeight="1" x14ac:dyDescent="0.2">
      <c r="A394" s="2" t="s">
        <v>404</v>
      </c>
      <c r="B394" s="4" t="s">
        <v>323</v>
      </c>
      <c r="C394" s="4" t="s">
        <v>402</v>
      </c>
      <c r="D394" s="3">
        <v>100000</v>
      </c>
      <c r="E394" s="3">
        <v>100000</v>
      </c>
      <c r="F394" s="3">
        <v>0</v>
      </c>
    </row>
    <row r="395" spans="1:6" ht="96.75" customHeight="1" x14ac:dyDescent="0.2">
      <c r="A395" s="38" t="s">
        <v>481</v>
      </c>
      <c r="B395" s="4" t="s">
        <v>388</v>
      </c>
      <c r="C395" s="4" t="s">
        <v>379</v>
      </c>
      <c r="D395" s="3">
        <f>D396</f>
        <v>36430944.130000003</v>
      </c>
      <c r="E395" s="3">
        <f t="shared" ref="E395:F396" si="150">E396</f>
        <v>7200000</v>
      </c>
      <c r="F395" s="3">
        <f t="shared" si="150"/>
        <v>7200000</v>
      </c>
    </row>
    <row r="396" spans="1:6" ht="33.75" customHeight="1" x14ac:dyDescent="0.2">
      <c r="A396" s="2" t="s">
        <v>413</v>
      </c>
      <c r="B396" s="4" t="s">
        <v>388</v>
      </c>
      <c r="C396" s="4" t="s">
        <v>407</v>
      </c>
      <c r="D396" s="3">
        <f>D397</f>
        <v>36430944.130000003</v>
      </c>
      <c r="E396" s="3">
        <f t="shared" si="150"/>
        <v>7200000</v>
      </c>
      <c r="F396" s="3">
        <f t="shared" si="150"/>
        <v>7200000</v>
      </c>
    </row>
    <row r="397" spans="1:6" ht="53.25" customHeight="1" x14ac:dyDescent="0.2">
      <c r="A397" s="2" t="s">
        <v>414</v>
      </c>
      <c r="B397" s="4" t="s">
        <v>388</v>
      </c>
      <c r="C397" s="4" t="s">
        <v>408</v>
      </c>
      <c r="D397" s="3">
        <v>36430944.130000003</v>
      </c>
      <c r="E397" s="3">
        <v>7200000</v>
      </c>
      <c r="F397" s="3">
        <v>7200000</v>
      </c>
    </row>
    <row r="398" spans="1:6" ht="49.5" hidden="1" customHeight="1" x14ac:dyDescent="0.2">
      <c r="A398" s="24" t="s">
        <v>351</v>
      </c>
      <c r="B398" s="25" t="s">
        <v>352</v>
      </c>
      <c r="C398" s="25" t="s">
        <v>379</v>
      </c>
      <c r="D398" s="26">
        <f>D399+D403</f>
        <v>0</v>
      </c>
      <c r="E398" s="26">
        <f t="shared" ref="E398:F398" si="151">E399+E403</f>
        <v>0</v>
      </c>
      <c r="F398" s="26">
        <f t="shared" si="151"/>
        <v>0</v>
      </c>
    </row>
    <row r="399" spans="1:6" ht="24" hidden="1" customHeight="1" x14ac:dyDescent="0.2">
      <c r="A399" s="14" t="s">
        <v>354</v>
      </c>
      <c r="B399" s="15" t="s">
        <v>360</v>
      </c>
      <c r="C399" s="15" t="s">
        <v>379</v>
      </c>
      <c r="D399" s="19">
        <f>D400</f>
        <v>0</v>
      </c>
      <c r="E399" s="19">
        <f t="shared" ref="E399:F401" si="152">E400</f>
        <v>0</v>
      </c>
      <c r="F399" s="19">
        <f t="shared" si="152"/>
        <v>0</v>
      </c>
    </row>
    <row r="400" spans="1:6" ht="31.5" hidden="1" customHeight="1" x14ac:dyDescent="0.2">
      <c r="A400" s="2" t="s">
        <v>355</v>
      </c>
      <c r="B400" s="4" t="s">
        <v>361</v>
      </c>
      <c r="C400" s="4" t="s">
        <v>379</v>
      </c>
      <c r="D400" s="3">
        <f>D401</f>
        <v>0</v>
      </c>
      <c r="E400" s="3">
        <f t="shared" si="152"/>
        <v>0</v>
      </c>
      <c r="F400" s="3">
        <f t="shared" si="152"/>
        <v>0</v>
      </c>
    </row>
    <row r="401" spans="1:6" ht="31.5" hidden="1" customHeight="1" x14ac:dyDescent="0.2">
      <c r="A401" s="2" t="s">
        <v>413</v>
      </c>
      <c r="B401" s="4" t="s">
        <v>361</v>
      </c>
      <c r="C401" s="4" t="s">
        <v>407</v>
      </c>
      <c r="D401" s="3">
        <f>D402</f>
        <v>0</v>
      </c>
      <c r="E401" s="3">
        <f t="shared" si="152"/>
        <v>0</v>
      </c>
      <c r="F401" s="3">
        <f t="shared" si="152"/>
        <v>0</v>
      </c>
    </row>
    <row r="402" spans="1:6" ht="48.75" hidden="1" customHeight="1" x14ac:dyDescent="0.2">
      <c r="A402" s="2" t="s">
        <v>414</v>
      </c>
      <c r="B402" s="4" t="s">
        <v>361</v>
      </c>
      <c r="C402" s="4" t="s">
        <v>408</v>
      </c>
      <c r="D402" s="3"/>
      <c r="E402" s="3"/>
      <c r="F402" s="3"/>
    </row>
    <row r="403" spans="1:6" ht="66.75" hidden="1" customHeight="1" x14ac:dyDescent="0.2">
      <c r="A403" s="14" t="s">
        <v>308</v>
      </c>
      <c r="B403" s="15" t="s">
        <v>356</v>
      </c>
      <c r="C403" s="15" t="s">
        <v>379</v>
      </c>
      <c r="D403" s="19">
        <f>D404+D407+D410</f>
        <v>0</v>
      </c>
      <c r="E403" s="19">
        <f t="shared" ref="E403:F403" si="153">E404+E407+E410</f>
        <v>0</v>
      </c>
      <c r="F403" s="19">
        <f t="shared" si="153"/>
        <v>0</v>
      </c>
    </row>
    <row r="404" spans="1:6" ht="99" hidden="1" customHeight="1" x14ac:dyDescent="0.2">
      <c r="A404" s="2" t="s">
        <v>328</v>
      </c>
      <c r="B404" s="4" t="s">
        <v>357</v>
      </c>
      <c r="C404" s="4" t="s">
        <v>379</v>
      </c>
      <c r="D404" s="3">
        <f>D405</f>
        <v>0</v>
      </c>
      <c r="E404" s="3">
        <f t="shared" ref="E404:F405" si="154">E405</f>
        <v>0</v>
      </c>
      <c r="F404" s="3">
        <f t="shared" si="154"/>
        <v>0</v>
      </c>
    </row>
    <row r="405" spans="1:6" ht="49.5" hidden="1" customHeight="1" x14ac:dyDescent="0.2">
      <c r="A405" s="2" t="s">
        <v>429</v>
      </c>
      <c r="B405" s="4" t="s">
        <v>357</v>
      </c>
      <c r="C405" s="4" t="s">
        <v>425</v>
      </c>
      <c r="D405" s="3">
        <f>D406</f>
        <v>0</v>
      </c>
      <c r="E405" s="3">
        <f t="shared" si="154"/>
        <v>0</v>
      </c>
      <c r="F405" s="3">
        <f t="shared" si="154"/>
        <v>0</v>
      </c>
    </row>
    <row r="406" spans="1:6" ht="21" hidden="1" customHeight="1" x14ac:dyDescent="0.2">
      <c r="A406" s="2" t="s">
        <v>430</v>
      </c>
      <c r="B406" s="4" t="s">
        <v>357</v>
      </c>
      <c r="C406" s="4" t="s">
        <v>426</v>
      </c>
      <c r="D406" s="3"/>
      <c r="E406" s="3"/>
      <c r="F406" s="3"/>
    </row>
    <row r="407" spans="1:6" ht="52.5" hidden="1" customHeight="1" x14ac:dyDescent="0.2">
      <c r="A407" s="2" t="s">
        <v>309</v>
      </c>
      <c r="B407" s="4" t="s">
        <v>358</v>
      </c>
      <c r="C407" s="4" t="s">
        <v>379</v>
      </c>
      <c r="D407" s="3">
        <f>D408</f>
        <v>0</v>
      </c>
      <c r="E407" s="3">
        <f t="shared" ref="E407:F408" si="155">E408</f>
        <v>0</v>
      </c>
      <c r="F407" s="3">
        <f t="shared" si="155"/>
        <v>0</v>
      </c>
    </row>
    <row r="408" spans="1:6" ht="50.25" hidden="1" customHeight="1" x14ac:dyDescent="0.2">
      <c r="A408" s="2" t="s">
        <v>429</v>
      </c>
      <c r="B408" s="4" t="s">
        <v>358</v>
      </c>
      <c r="C408" s="4" t="s">
        <v>425</v>
      </c>
      <c r="D408" s="3">
        <f>D409</f>
        <v>0</v>
      </c>
      <c r="E408" s="3">
        <f t="shared" si="155"/>
        <v>0</v>
      </c>
      <c r="F408" s="3">
        <f t="shared" si="155"/>
        <v>0</v>
      </c>
    </row>
    <row r="409" spans="1:6" ht="22.5" hidden="1" customHeight="1" x14ac:dyDescent="0.2">
      <c r="A409" s="2" t="s">
        <v>430</v>
      </c>
      <c r="B409" s="4" t="s">
        <v>358</v>
      </c>
      <c r="C409" s="4" t="s">
        <v>426</v>
      </c>
      <c r="D409" s="3"/>
      <c r="E409" s="3"/>
      <c r="F409" s="3"/>
    </row>
    <row r="410" spans="1:6" ht="51" hidden="1" customHeight="1" x14ac:dyDescent="0.2">
      <c r="A410" s="2" t="s">
        <v>353</v>
      </c>
      <c r="B410" s="4" t="s">
        <v>359</v>
      </c>
      <c r="C410" s="4" t="s">
        <v>379</v>
      </c>
      <c r="D410" s="3">
        <f>D411</f>
        <v>0</v>
      </c>
      <c r="E410" s="3">
        <f t="shared" ref="E410:F411" si="156">E411</f>
        <v>0</v>
      </c>
      <c r="F410" s="3">
        <f t="shared" si="156"/>
        <v>0</v>
      </c>
    </row>
    <row r="411" spans="1:6" ht="51" hidden="1" customHeight="1" x14ac:dyDescent="0.2">
      <c r="A411" s="2" t="s">
        <v>429</v>
      </c>
      <c r="B411" s="4" t="s">
        <v>359</v>
      </c>
      <c r="C411" s="4" t="s">
        <v>425</v>
      </c>
      <c r="D411" s="3">
        <f>D412</f>
        <v>0</v>
      </c>
      <c r="E411" s="3">
        <f t="shared" si="156"/>
        <v>0</v>
      </c>
      <c r="F411" s="3">
        <f t="shared" si="156"/>
        <v>0</v>
      </c>
    </row>
    <row r="412" spans="1:6" ht="21" hidden="1" customHeight="1" x14ac:dyDescent="0.2">
      <c r="A412" s="2" t="s">
        <v>430</v>
      </c>
      <c r="B412" s="4" t="s">
        <v>359</v>
      </c>
      <c r="C412" s="4" t="s">
        <v>426</v>
      </c>
      <c r="D412" s="3"/>
      <c r="E412" s="3"/>
      <c r="F412" s="3"/>
    </row>
    <row r="413" spans="1:6" ht="51" customHeight="1" x14ac:dyDescent="0.2">
      <c r="A413" s="24" t="s">
        <v>362</v>
      </c>
      <c r="B413" s="25" t="s">
        <v>364</v>
      </c>
      <c r="C413" s="25" t="s">
        <v>379</v>
      </c>
      <c r="D413" s="26">
        <f>D414</f>
        <v>54207072.090000004</v>
      </c>
      <c r="E413" s="26">
        <f t="shared" ref="E413:F413" si="157">E414</f>
        <v>0</v>
      </c>
      <c r="F413" s="26">
        <f t="shared" si="157"/>
        <v>0</v>
      </c>
    </row>
    <row r="414" spans="1:6" ht="51" customHeight="1" x14ac:dyDescent="0.2">
      <c r="A414" s="2" t="s">
        <v>363</v>
      </c>
      <c r="B414" s="4" t="s">
        <v>365</v>
      </c>
      <c r="C414" s="4" t="s">
        <v>379</v>
      </c>
      <c r="D414" s="3">
        <f>D415+D418</f>
        <v>54207072.090000004</v>
      </c>
      <c r="E414" s="3">
        <f t="shared" ref="E414:F414" si="158">E415+E418</f>
        <v>0</v>
      </c>
      <c r="F414" s="3">
        <f t="shared" si="158"/>
        <v>0</v>
      </c>
    </row>
    <row r="415" spans="1:6" ht="48" customHeight="1" x14ac:dyDescent="0.2">
      <c r="A415" s="2" t="s">
        <v>482</v>
      </c>
      <c r="B415" s="4" t="s">
        <v>389</v>
      </c>
      <c r="C415" s="4" t="s">
        <v>379</v>
      </c>
      <c r="D415" s="3">
        <f>D416</f>
        <v>34717625.359999999</v>
      </c>
      <c r="E415" s="3">
        <f t="shared" ref="E415:F416" si="159">E416</f>
        <v>0</v>
      </c>
      <c r="F415" s="3">
        <f t="shared" si="159"/>
        <v>0</v>
      </c>
    </row>
    <row r="416" spans="1:6" ht="33.75" customHeight="1" x14ac:dyDescent="0.2">
      <c r="A416" s="2" t="s">
        <v>413</v>
      </c>
      <c r="B416" s="4" t="s">
        <v>389</v>
      </c>
      <c r="C416" s="4" t="s">
        <v>407</v>
      </c>
      <c r="D416" s="3">
        <f>D417</f>
        <v>34717625.359999999</v>
      </c>
      <c r="E416" s="3">
        <f t="shared" si="159"/>
        <v>0</v>
      </c>
      <c r="F416" s="3">
        <f t="shared" si="159"/>
        <v>0</v>
      </c>
    </row>
    <row r="417" spans="1:6" ht="51.75" customHeight="1" x14ac:dyDescent="0.2">
      <c r="A417" s="2" t="s">
        <v>414</v>
      </c>
      <c r="B417" s="4" t="s">
        <v>389</v>
      </c>
      <c r="C417" s="4" t="s">
        <v>408</v>
      </c>
      <c r="D417" s="3">
        <v>34717625.359999999</v>
      </c>
      <c r="E417" s="3">
        <v>0</v>
      </c>
      <c r="F417" s="3">
        <v>0</v>
      </c>
    </row>
    <row r="418" spans="1:6" ht="54.75" customHeight="1" x14ac:dyDescent="0.2">
      <c r="A418" s="2" t="s">
        <v>483</v>
      </c>
      <c r="B418" s="4" t="s">
        <v>366</v>
      </c>
      <c r="C418" s="4" t="s">
        <v>379</v>
      </c>
      <c r="D418" s="3">
        <f>D419</f>
        <v>19489446.73</v>
      </c>
      <c r="E418" s="3">
        <f t="shared" ref="E418:F419" si="160">E419</f>
        <v>0</v>
      </c>
      <c r="F418" s="3">
        <f t="shared" si="160"/>
        <v>0</v>
      </c>
    </row>
    <row r="419" spans="1:6" ht="35.25" customHeight="1" x14ac:dyDescent="0.2">
      <c r="A419" s="2" t="s">
        <v>413</v>
      </c>
      <c r="B419" s="4" t="s">
        <v>366</v>
      </c>
      <c r="C419" s="4" t="s">
        <v>407</v>
      </c>
      <c r="D419" s="3">
        <f>D420</f>
        <v>19489446.73</v>
      </c>
      <c r="E419" s="3">
        <f t="shared" si="160"/>
        <v>0</v>
      </c>
      <c r="F419" s="3">
        <f t="shared" si="160"/>
        <v>0</v>
      </c>
    </row>
    <row r="420" spans="1:6" ht="54.75" customHeight="1" x14ac:dyDescent="0.2">
      <c r="A420" s="2" t="s">
        <v>414</v>
      </c>
      <c r="B420" s="4" t="s">
        <v>366</v>
      </c>
      <c r="C420" s="4" t="s">
        <v>408</v>
      </c>
      <c r="D420" s="3">
        <v>19489446.73</v>
      </c>
      <c r="E420" s="3">
        <v>0</v>
      </c>
      <c r="F420" s="3">
        <v>0</v>
      </c>
    </row>
    <row r="421" spans="1:6" ht="54.75" customHeight="1" x14ac:dyDescent="0.2">
      <c r="A421" s="24" t="s">
        <v>446</v>
      </c>
      <c r="B421" s="25" t="s">
        <v>447</v>
      </c>
      <c r="C421" s="25" t="s">
        <v>379</v>
      </c>
      <c r="D421" s="26">
        <f>D422+D434+D438</f>
        <v>400000</v>
      </c>
      <c r="E421" s="26">
        <f t="shared" ref="E421:F421" si="161">E422+E434+E438</f>
        <v>20756543.669999998</v>
      </c>
      <c r="F421" s="26">
        <f t="shared" si="161"/>
        <v>30559306.440000001</v>
      </c>
    </row>
    <row r="422" spans="1:6" ht="67.5" customHeight="1" x14ac:dyDescent="0.2">
      <c r="A422" s="2" t="s">
        <v>448</v>
      </c>
      <c r="B422" s="4" t="s">
        <v>449</v>
      </c>
      <c r="C422" s="4" t="s">
        <v>379</v>
      </c>
      <c r="D422" s="3">
        <f>D423+D427</f>
        <v>0</v>
      </c>
      <c r="E422" s="3">
        <f t="shared" ref="E422:F422" si="162">E423+E427</f>
        <v>20456543.669999998</v>
      </c>
      <c r="F422" s="3">
        <f t="shared" si="162"/>
        <v>30559306.440000001</v>
      </c>
    </row>
    <row r="423" spans="1:6" ht="74.25" customHeight="1" x14ac:dyDescent="0.2">
      <c r="A423" s="2" t="s">
        <v>114</v>
      </c>
      <c r="B423" s="4" t="s">
        <v>450</v>
      </c>
      <c r="C423" s="4" t="s">
        <v>379</v>
      </c>
      <c r="D423" s="3">
        <f>D424</f>
        <v>0</v>
      </c>
      <c r="E423" s="3">
        <f t="shared" ref="E423:F423" si="163">E424</f>
        <v>19743633.149999999</v>
      </c>
      <c r="F423" s="3">
        <f t="shared" si="163"/>
        <v>20451451.920000002</v>
      </c>
    </row>
    <row r="424" spans="1:6" ht="34.5" customHeight="1" x14ac:dyDescent="0.2">
      <c r="A424" s="2" t="s">
        <v>399</v>
      </c>
      <c r="B424" s="4" t="s">
        <v>450</v>
      </c>
      <c r="C424" s="4" t="s">
        <v>397</v>
      </c>
      <c r="D424" s="3">
        <f>D425+D426</f>
        <v>0</v>
      </c>
      <c r="E424" s="3">
        <f t="shared" ref="E424:F424" si="164">E425+E426</f>
        <v>19743633.149999999</v>
      </c>
      <c r="F424" s="3">
        <f t="shared" si="164"/>
        <v>20451451.920000002</v>
      </c>
    </row>
    <row r="425" spans="1:6" ht="33" customHeight="1" x14ac:dyDescent="0.2">
      <c r="A425" s="2" t="s">
        <v>427</v>
      </c>
      <c r="B425" s="4" t="s">
        <v>450</v>
      </c>
      <c r="C425" s="4" t="s">
        <v>424</v>
      </c>
      <c r="D425" s="3">
        <v>0</v>
      </c>
      <c r="E425" s="3">
        <v>15743633.15</v>
      </c>
      <c r="F425" s="3">
        <v>16451451.92</v>
      </c>
    </row>
    <row r="426" spans="1:6" ht="34.5" customHeight="1" x14ac:dyDescent="0.2">
      <c r="A426" s="2" t="s">
        <v>400</v>
      </c>
      <c r="B426" s="4" t="s">
        <v>450</v>
      </c>
      <c r="C426" s="4" t="s">
        <v>398</v>
      </c>
      <c r="D426" s="3">
        <v>0</v>
      </c>
      <c r="E426" s="3">
        <v>4000000</v>
      </c>
      <c r="F426" s="3">
        <v>4000000</v>
      </c>
    </row>
    <row r="427" spans="1:6" ht="68.25" customHeight="1" x14ac:dyDescent="0.2">
      <c r="A427" s="2" t="s">
        <v>390</v>
      </c>
      <c r="B427" s="4" t="s">
        <v>451</v>
      </c>
      <c r="C427" s="4" t="s">
        <v>379</v>
      </c>
      <c r="D427" s="3">
        <f>D428+D430+D432</f>
        <v>0</v>
      </c>
      <c r="E427" s="3">
        <f t="shared" ref="E427:F427" si="165">E428+E430+E432</f>
        <v>712910.52</v>
      </c>
      <c r="F427" s="3">
        <f t="shared" si="165"/>
        <v>10107854.52</v>
      </c>
    </row>
    <row r="428" spans="1:6" ht="105.75" customHeight="1" x14ac:dyDescent="0.2">
      <c r="A428" s="2" t="s">
        <v>411</v>
      </c>
      <c r="B428" s="4" t="s">
        <v>451</v>
      </c>
      <c r="C428" s="4" t="s">
        <v>405</v>
      </c>
      <c r="D428" s="3">
        <f>D429</f>
        <v>0</v>
      </c>
      <c r="E428" s="3">
        <f t="shared" ref="E428:F428" si="166">E429</f>
        <v>700982.98</v>
      </c>
      <c r="F428" s="3">
        <f t="shared" si="166"/>
        <v>700782.98</v>
      </c>
    </row>
    <row r="429" spans="1:6" ht="35.25" customHeight="1" x14ac:dyDescent="0.2">
      <c r="A429" s="2" t="s">
        <v>422</v>
      </c>
      <c r="B429" s="4" t="s">
        <v>451</v>
      </c>
      <c r="C429" s="4" t="s">
        <v>421</v>
      </c>
      <c r="D429" s="3">
        <v>0</v>
      </c>
      <c r="E429" s="3">
        <v>700982.98</v>
      </c>
      <c r="F429" s="3">
        <v>700782.98</v>
      </c>
    </row>
    <row r="430" spans="1:6" ht="38.25" customHeight="1" x14ac:dyDescent="0.2">
      <c r="A430" s="2" t="s">
        <v>413</v>
      </c>
      <c r="B430" s="4" t="s">
        <v>451</v>
      </c>
      <c r="C430" s="4" t="s">
        <v>407</v>
      </c>
      <c r="D430" s="3">
        <f>D431</f>
        <v>0</v>
      </c>
      <c r="E430" s="3">
        <f t="shared" ref="E430:F430" si="167">E431</f>
        <v>11927.54</v>
      </c>
      <c r="F430" s="3">
        <f t="shared" si="167"/>
        <v>373471.54</v>
      </c>
    </row>
    <row r="431" spans="1:6" ht="54.75" customHeight="1" x14ac:dyDescent="0.2">
      <c r="A431" s="2" t="s">
        <v>414</v>
      </c>
      <c r="B431" s="4" t="s">
        <v>451</v>
      </c>
      <c r="C431" s="4" t="s">
        <v>408</v>
      </c>
      <c r="D431" s="3">
        <v>0</v>
      </c>
      <c r="E431" s="3">
        <v>11927.54</v>
      </c>
      <c r="F431" s="3">
        <v>373471.54</v>
      </c>
    </row>
    <row r="432" spans="1:6" ht="54.75" customHeight="1" x14ac:dyDescent="0.2">
      <c r="A432" s="2" t="s">
        <v>429</v>
      </c>
      <c r="B432" s="4" t="s">
        <v>451</v>
      </c>
      <c r="C432" s="4" t="s">
        <v>425</v>
      </c>
      <c r="D432" s="3">
        <f>D433</f>
        <v>0</v>
      </c>
      <c r="E432" s="3">
        <f t="shared" ref="E432:F432" si="168">E433</f>
        <v>0</v>
      </c>
      <c r="F432" s="3">
        <f t="shared" si="168"/>
        <v>9033600</v>
      </c>
    </row>
    <row r="433" spans="1:6" ht="24.75" customHeight="1" x14ac:dyDescent="0.2">
      <c r="A433" s="2" t="s">
        <v>430</v>
      </c>
      <c r="B433" s="4" t="s">
        <v>451</v>
      </c>
      <c r="C433" s="4" t="s">
        <v>426</v>
      </c>
      <c r="D433" s="3">
        <v>0</v>
      </c>
      <c r="E433" s="3">
        <v>0</v>
      </c>
      <c r="F433" s="3">
        <v>9033600</v>
      </c>
    </row>
    <row r="434" spans="1:6" ht="71.25" customHeight="1" x14ac:dyDescent="0.2">
      <c r="A434" s="2" t="s">
        <v>452</v>
      </c>
      <c r="B434" s="4" t="s">
        <v>453</v>
      </c>
      <c r="C434" s="4" t="s">
        <v>379</v>
      </c>
      <c r="D434" s="3">
        <f>D435</f>
        <v>300000</v>
      </c>
      <c r="E434" s="3">
        <f t="shared" ref="E434:F436" si="169">E435</f>
        <v>300000</v>
      </c>
      <c r="F434" s="3">
        <f t="shared" si="169"/>
        <v>0</v>
      </c>
    </row>
    <row r="435" spans="1:6" ht="85.5" customHeight="1" x14ac:dyDescent="0.2">
      <c r="A435" s="2" t="s">
        <v>454</v>
      </c>
      <c r="B435" s="4" t="s">
        <v>455</v>
      </c>
      <c r="C435" s="4" t="s">
        <v>379</v>
      </c>
      <c r="D435" s="3">
        <f>D436</f>
        <v>300000</v>
      </c>
      <c r="E435" s="3">
        <f t="shared" si="169"/>
        <v>300000</v>
      </c>
      <c r="F435" s="3">
        <f t="shared" si="169"/>
        <v>0</v>
      </c>
    </row>
    <row r="436" spans="1:6" ht="54.75" customHeight="1" x14ac:dyDescent="0.2">
      <c r="A436" s="2" t="s">
        <v>395</v>
      </c>
      <c r="B436" s="4" t="s">
        <v>455</v>
      </c>
      <c r="C436" s="4" t="s">
        <v>393</v>
      </c>
      <c r="D436" s="3">
        <f>D437</f>
        <v>300000</v>
      </c>
      <c r="E436" s="3">
        <f t="shared" si="169"/>
        <v>300000</v>
      </c>
      <c r="F436" s="3">
        <f t="shared" si="169"/>
        <v>0</v>
      </c>
    </row>
    <row r="437" spans="1:6" ht="81.75" customHeight="1" x14ac:dyDescent="0.2">
      <c r="A437" s="2" t="s">
        <v>456</v>
      </c>
      <c r="B437" s="4" t="s">
        <v>455</v>
      </c>
      <c r="C437" s="4" t="s">
        <v>457</v>
      </c>
      <c r="D437" s="3">
        <v>300000</v>
      </c>
      <c r="E437" s="3">
        <v>300000</v>
      </c>
      <c r="F437" s="3">
        <v>0</v>
      </c>
    </row>
    <row r="438" spans="1:6" ht="69" customHeight="1" x14ac:dyDescent="0.2">
      <c r="A438" s="2" t="s">
        <v>458</v>
      </c>
      <c r="B438" s="4" t="s">
        <v>459</v>
      </c>
      <c r="C438" s="4" t="s">
        <v>379</v>
      </c>
      <c r="D438" s="3">
        <f>D439</f>
        <v>100000</v>
      </c>
      <c r="E438" s="3">
        <f t="shared" ref="E438:F440" si="170">E439</f>
        <v>0</v>
      </c>
      <c r="F438" s="3">
        <f t="shared" si="170"/>
        <v>0</v>
      </c>
    </row>
    <row r="439" spans="1:6" ht="87.75" customHeight="1" x14ac:dyDescent="0.2">
      <c r="A439" s="2" t="s">
        <v>460</v>
      </c>
      <c r="B439" s="4" t="s">
        <v>461</v>
      </c>
      <c r="C439" s="4" t="s">
        <v>379</v>
      </c>
      <c r="D439" s="3">
        <f>D440</f>
        <v>100000</v>
      </c>
      <c r="E439" s="3">
        <f t="shared" si="170"/>
        <v>0</v>
      </c>
      <c r="F439" s="3">
        <f t="shared" si="170"/>
        <v>0</v>
      </c>
    </row>
    <row r="440" spans="1:6" ht="36.75" customHeight="1" x14ac:dyDescent="0.2">
      <c r="A440" s="2" t="s">
        <v>413</v>
      </c>
      <c r="B440" s="4" t="s">
        <v>461</v>
      </c>
      <c r="C440" s="4" t="s">
        <v>407</v>
      </c>
      <c r="D440" s="3">
        <f>D441</f>
        <v>100000</v>
      </c>
      <c r="E440" s="3">
        <f t="shared" si="170"/>
        <v>0</v>
      </c>
      <c r="F440" s="3">
        <f t="shared" si="170"/>
        <v>0</v>
      </c>
    </row>
    <row r="441" spans="1:6" ht="54.75" customHeight="1" x14ac:dyDescent="0.2">
      <c r="A441" s="2" t="s">
        <v>414</v>
      </c>
      <c r="B441" s="4" t="s">
        <v>461</v>
      </c>
      <c r="C441" s="4" t="s">
        <v>408</v>
      </c>
      <c r="D441" s="3">
        <v>100000</v>
      </c>
      <c r="E441" s="3">
        <v>0</v>
      </c>
      <c r="F441" s="3">
        <v>0</v>
      </c>
    </row>
    <row r="442" spans="1:6" ht="54.75" customHeight="1" x14ac:dyDescent="0.2">
      <c r="A442" s="24" t="s">
        <v>494</v>
      </c>
      <c r="B442" s="25" t="s">
        <v>495</v>
      </c>
      <c r="C442" s="25" t="s">
        <v>379</v>
      </c>
      <c r="D442" s="26">
        <f>D443</f>
        <v>550000</v>
      </c>
      <c r="E442" s="26">
        <f t="shared" ref="E442:F442" si="171">E443</f>
        <v>0</v>
      </c>
      <c r="F442" s="26">
        <f t="shared" si="171"/>
        <v>0</v>
      </c>
    </row>
    <row r="443" spans="1:6" ht="82.5" customHeight="1" x14ac:dyDescent="0.2">
      <c r="A443" s="2" t="s">
        <v>499</v>
      </c>
      <c r="B443" s="4" t="s">
        <v>496</v>
      </c>
      <c r="C443" s="4" t="s">
        <v>379</v>
      </c>
      <c r="D443" s="3">
        <f>D444</f>
        <v>550000</v>
      </c>
      <c r="E443" s="3">
        <f t="shared" ref="E443:F445" si="172">E444</f>
        <v>0</v>
      </c>
      <c r="F443" s="3">
        <f t="shared" si="172"/>
        <v>0</v>
      </c>
    </row>
    <row r="444" spans="1:6" ht="72.75" customHeight="1" x14ac:dyDescent="0.2">
      <c r="A444" s="2" t="s">
        <v>497</v>
      </c>
      <c r="B444" s="4" t="s">
        <v>498</v>
      </c>
      <c r="C444" s="4" t="s">
        <v>379</v>
      </c>
      <c r="D444" s="3">
        <f>D445</f>
        <v>550000</v>
      </c>
      <c r="E444" s="3">
        <f t="shared" si="172"/>
        <v>0</v>
      </c>
      <c r="F444" s="3">
        <f t="shared" si="172"/>
        <v>0</v>
      </c>
    </row>
    <row r="445" spans="1:6" ht="42.75" customHeight="1" x14ac:dyDescent="0.2">
      <c r="A445" s="2" t="s">
        <v>413</v>
      </c>
      <c r="B445" s="4" t="s">
        <v>498</v>
      </c>
      <c r="C445" s="4" t="s">
        <v>407</v>
      </c>
      <c r="D445" s="3">
        <f>D446</f>
        <v>550000</v>
      </c>
      <c r="E445" s="3">
        <f t="shared" si="172"/>
        <v>0</v>
      </c>
      <c r="F445" s="3">
        <f t="shared" si="172"/>
        <v>0</v>
      </c>
    </row>
    <row r="446" spans="1:6" ht="54.75" customHeight="1" x14ac:dyDescent="0.2">
      <c r="A446" s="2" t="s">
        <v>414</v>
      </c>
      <c r="B446" s="4" t="s">
        <v>498</v>
      </c>
      <c r="C446" s="4" t="s">
        <v>408</v>
      </c>
      <c r="D446" s="3">
        <v>550000</v>
      </c>
      <c r="E446" s="3">
        <v>0</v>
      </c>
      <c r="F446" s="3">
        <v>0</v>
      </c>
    </row>
    <row r="447" spans="1:6" ht="35.25" customHeight="1" x14ac:dyDescent="0.2">
      <c r="A447" s="24" t="s">
        <v>58</v>
      </c>
      <c r="B447" s="25" t="s">
        <v>7</v>
      </c>
      <c r="C447" s="25" t="s">
        <v>379</v>
      </c>
      <c r="D447" s="26">
        <f>D448</f>
        <v>685347362.53999996</v>
      </c>
      <c r="E447" s="26">
        <f t="shared" ref="E447:F448" si="173">E448</f>
        <v>294103920.28000003</v>
      </c>
      <c r="F447" s="26">
        <f t="shared" si="173"/>
        <v>288730641.28000003</v>
      </c>
    </row>
    <row r="448" spans="1:6" ht="35.25" customHeight="1" x14ac:dyDescent="0.2">
      <c r="A448" s="2" t="s">
        <v>58</v>
      </c>
      <c r="B448" s="4" t="s">
        <v>59</v>
      </c>
      <c r="C448" s="4" t="s">
        <v>379</v>
      </c>
      <c r="D448" s="3">
        <f>D449</f>
        <v>685347362.53999996</v>
      </c>
      <c r="E448" s="3">
        <f t="shared" si="173"/>
        <v>294103920.28000003</v>
      </c>
      <c r="F448" s="3">
        <f t="shared" si="173"/>
        <v>288730641.28000003</v>
      </c>
    </row>
    <row r="449" spans="1:6" ht="48.75" customHeight="1" x14ac:dyDescent="0.2">
      <c r="A449" s="2" t="s">
        <v>228</v>
      </c>
      <c r="B449" s="4" t="s">
        <v>229</v>
      </c>
      <c r="C449" s="4" t="s">
        <v>379</v>
      </c>
      <c r="D449" s="3">
        <f>D450+D457+D463+D466+D471+D474+D477+D484+D487+D490+D493+D496+D503+D511+D514+D517+D520+D526+D531+D534+D539+D542+D547+D550+D553+D556+D559+D562+D565+D568+D571+D574+D583+D588+D591+D596+D599+D602+D608+D613+D616+D621+D626+D635+D638+D577+D580+D523</f>
        <v>685347362.53999996</v>
      </c>
      <c r="E449" s="3">
        <f t="shared" ref="E449:F449" si="174">E450+E457+E463+E466+E471+E474+E477+E484+E487+E490+E493+E496+E503+E511+E514+E517+E520+E526+E531+E534+E539+E542+E547+E550+E553+E556+E559+E562+E565+E568+E571+E574+E583+E588+E591+E596+E599+E602+E608+E613+E616+E621+E626+E635+E638+E577+E580+E523</f>
        <v>294103920.28000003</v>
      </c>
      <c r="F449" s="3">
        <f t="shared" si="174"/>
        <v>288730641.28000003</v>
      </c>
    </row>
    <row r="450" spans="1:6" ht="37.5" customHeight="1" x14ac:dyDescent="0.2">
      <c r="A450" s="2" t="s">
        <v>263</v>
      </c>
      <c r="B450" s="4" t="s">
        <v>63</v>
      </c>
      <c r="C450" s="4" t="s">
        <v>379</v>
      </c>
      <c r="D450" s="3">
        <f>D451+D455+D453</f>
        <v>21836430</v>
      </c>
      <c r="E450" s="3">
        <f t="shared" ref="E450:F450" si="175">E451+E455+E453</f>
        <v>15459520</v>
      </c>
      <c r="F450" s="3">
        <f t="shared" si="175"/>
        <v>15786610</v>
      </c>
    </row>
    <row r="451" spans="1:6" ht="37.5" customHeight="1" x14ac:dyDescent="0.2">
      <c r="A451" s="2" t="s">
        <v>413</v>
      </c>
      <c r="B451" s="4" t="s">
        <v>63</v>
      </c>
      <c r="C451" s="4" t="s">
        <v>407</v>
      </c>
      <c r="D451" s="3">
        <f>D452</f>
        <v>2875293.67</v>
      </c>
      <c r="E451" s="3">
        <f t="shared" ref="E451:F451" si="176">E452</f>
        <v>0</v>
      </c>
      <c r="F451" s="3">
        <f t="shared" si="176"/>
        <v>0</v>
      </c>
    </row>
    <row r="452" spans="1:6" ht="49.5" customHeight="1" x14ac:dyDescent="0.2">
      <c r="A452" s="2" t="s">
        <v>414</v>
      </c>
      <c r="B452" s="4" t="s">
        <v>63</v>
      </c>
      <c r="C452" s="4" t="s">
        <v>408</v>
      </c>
      <c r="D452" s="3">
        <f>30230+2845063.67</f>
        <v>2875293.67</v>
      </c>
      <c r="E452" s="3">
        <v>0</v>
      </c>
      <c r="F452" s="3">
        <v>0</v>
      </c>
    </row>
    <row r="453" spans="1:6" ht="37.5" customHeight="1" x14ac:dyDescent="0.2">
      <c r="A453" s="2" t="s">
        <v>399</v>
      </c>
      <c r="B453" s="4" t="s">
        <v>63</v>
      </c>
      <c r="C453" s="4" t="s">
        <v>397</v>
      </c>
      <c r="D453" s="3">
        <f>D454</f>
        <v>4000000</v>
      </c>
      <c r="E453" s="3">
        <f t="shared" ref="E453:F453" si="177">E454</f>
        <v>0</v>
      </c>
      <c r="F453" s="3">
        <f t="shared" si="177"/>
        <v>0</v>
      </c>
    </row>
    <row r="454" spans="1:6" ht="37.5" customHeight="1" x14ac:dyDescent="0.2">
      <c r="A454" s="2" t="s">
        <v>400</v>
      </c>
      <c r="B454" s="4" t="s">
        <v>63</v>
      </c>
      <c r="C454" s="4" t="s">
        <v>398</v>
      </c>
      <c r="D454" s="3">
        <v>4000000</v>
      </c>
      <c r="E454" s="3">
        <v>0</v>
      </c>
      <c r="F454" s="3">
        <v>0</v>
      </c>
    </row>
    <row r="455" spans="1:6" ht="21" customHeight="1" x14ac:dyDescent="0.2">
      <c r="A455" s="2" t="s">
        <v>403</v>
      </c>
      <c r="B455" s="4" t="s">
        <v>63</v>
      </c>
      <c r="C455" s="4" t="s">
        <v>401</v>
      </c>
      <c r="D455" s="3">
        <f>D456</f>
        <v>14961136.33</v>
      </c>
      <c r="E455" s="3">
        <f t="shared" ref="E455:F455" si="178">E456</f>
        <v>15459520</v>
      </c>
      <c r="F455" s="3">
        <f t="shared" si="178"/>
        <v>15786610</v>
      </c>
    </row>
    <row r="456" spans="1:6" ht="18" customHeight="1" x14ac:dyDescent="0.2">
      <c r="A456" s="2" t="s">
        <v>418</v>
      </c>
      <c r="B456" s="4" t="s">
        <v>63</v>
      </c>
      <c r="C456" s="4" t="s">
        <v>417</v>
      </c>
      <c r="D456" s="3">
        <v>14961136.33</v>
      </c>
      <c r="E456" s="3">
        <v>15459520</v>
      </c>
      <c r="F456" s="3">
        <v>15786610</v>
      </c>
    </row>
    <row r="457" spans="1:6" ht="116.25" customHeight="1" x14ac:dyDescent="0.2">
      <c r="A457" s="2" t="s">
        <v>122</v>
      </c>
      <c r="B457" s="4" t="s">
        <v>64</v>
      </c>
      <c r="C457" s="4" t="s">
        <v>379</v>
      </c>
      <c r="D457" s="3">
        <f>D458+D460</f>
        <v>11121659</v>
      </c>
      <c r="E457" s="3">
        <f t="shared" ref="E457:F457" si="179">E458+E460</f>
        <v>1800000</v>
      </c>
      <c r="F457" s="3">
        <f t="shared" si="179"/>
        <v>1800000</v>
      </c>
    </row>
    <row r="458" spans="1:6" ht="36.75" customHeight="1" x14ac:dyDescent="0.2">
      <c r="A458" s="2" t="s">
        <v>413</v>
      </c>
      <c r="B458" s="4" t="s">
        <v>64</v>
      </c>
      <c r="C458" s="4" t="s">
        <v>407</v>
      </c>
      <c r="D458" s="3">
        <f>D459</f>
        <v>3120000</v>
      </c>
      <c r="E458" s="3">
        <f t="shared" ref="E458:F458" si="180">E459</f>
        <v>1500000</v>
      </c>
      <c r="F458" s="3">
        <f t="shared" si="180"/>
        <v>1500000</v>
      </c>
    </row>
    <row r="459" spans="1:6" ht="52.5" customHeight="1" x14ac:dyDescent="0.2">
      <c r="A459" s="2" t="s">
        <v>414</v>
      </c>
      <c r="B459" s="4" t="s">
        <v>64</v>
      </c>
      <c r="C459" s="4" t="s">
        <v>408</v>
      </c>
      <c r="D459" s="3">
        <v>3120000</v>
      </c>
      <c r="E459" s="3">
        <v>1500000</v>
      </c>
      <c r="F459" s="3">
        <v>1500000</v>
      </c>
    </row>
    <row r="460" spans="1:6" ht="25.5" customHeight="1" x14ac:dyDescent="0.2">
      <c r="A460" s="2" t="s">
        <v>403</v>
      </c>
      <c r="B460" s="4" t="s">
        <v>64</v>
      </c>
      <c r="C460" s="4" t="s">
        <v>401</v>
      </c>
      <c r="D460" s="3">
        <f>D461+D462</f>
        <v>8001659</v>
      </c>
      <c r="E460" s="3">
        <f t="shared" ref="E460:F460" si="181">E461+E462</f>
        <v>300000</v>
      </c>
      <c r="F460" s="3">
        <f t="shared" si="181"/>
        <v>300000</v>
      </c>
    </row>
    <row r="461" spans="1:6" ht="22.5" customHeight="1" x14ac:dyDescent="0.2">
      <c r="A461" s="2" t="s">
        <v>415</v>
      </c>
      <c r="B461" s="4" t="s">
        <v>64</v>
      </c>
      <c r="C461" s="4" t="s">
        <v>409</v>
      </c>
      <c r="D461" s="3">
        <v>2000000</v>
      </c>
      <c r="E461" s="3">
        <v>100000</v>
      </c>
      <c r="F461" s="3">
        <v>100000</v>
      </c>
    </row>
    <row r="462" spans="1:6" ht="21.75" customHeight="1" x14ac:dyDescent="0.2">
      <c r="A462" s="2" t="s">
        <v>416</v>
      </c>
      <c r="B462" s="4" t="s">
        <v>64</v>
      </c>
      <c r="C462" s="4" t="s">
        <v>410</v>
      </c>
      <c r="D462" s="3">
        <v>6001659</v>
      </c>
      <c r="E462" s="3">
        <v>200000</v>
      </c>
      <c r="F462" s="3">
        <v>200000</v>
      </c>
    </row>
    <row r="463" spans="1:6" ht="32.25" hidden="1" customHeight="1" x14ac:dyDescent="0.2">
      <c r="A463" s="2" t="s">
        <v>65</v>
      </c>
      <c r="B463" s="4" t="s">
        <v>66</v>
      </c>
      <c r="C463" s="4" t="s">
        <v>379</v>
      </c>
      <c r="D463" s="3">
        <f>D464</f>
        <v>0</v>
      </c>
      <c r="E463" s="3">
        <f t="shared" ref="E463:F464" si="182">E464</f>
        <v>0</v>
      </c>
      <c r="F463" s="3">
        <f t="shared" si="182"/>
        <v>0</v>
      </c>
    </row>
    <row r="464" spans="1:6" ht="21.75" hidden="1" customHeight="1" x14ac:dyDescent="0.2">
      <c r="A464" s="2" t="s">
        <v>403</v>
      </c>
      <c r="B464" s="4" t="s">
        <v>66</v>
      </c>
      <c r="C464" s="4" t="s">
        <v>401</v>
      </c>
      <c r="D464" s="3">
        <f>D465</f>
        <v>0</v>
      </c>
      <c r="E464" s="3">
        <f t="shared" si="182"/>
        <v>0</v>
      </c>
      <c r="F464" s="3">
        <f t="shared" si="182"/>
        <v>0</v>
      </c>
    </row>
    <row r="465" spans="1:6" ht="18.75" hidden="1" customHeight="1" x14ac:dyDescent="0.2">
      <c r="A465" s="2" t="s">
        <v>420</v>
      </c>
      <c r="B465" s="4" t="s">
        <v>66</v>
      </c>
      <c r="C465" s="4" t="s">
        <v>419</v>
      </c>
      <c r="D465" s="3">
        <v>0</v>
      </c>
      <c r="E465" s="3">
        <v>0</v>
      </c>
      <c r="F465" s="3">
        <v>0</v>
      </c>
    </row>
    <row r="466" spans="1:6" ht="66.75" customHeight="1" x14ac:dyDescent="0.2">
      <c r="A466" s="2" t="s">
        <v>230</v>
      </c>
      <c r="B466" s="4" t="s">
        <v>246</v>
      </c>
      <c r="C466" s="4" t="s">
        <v>379</v>
      </c>
      <c r="D466" s="3">
        <f>D467+D469</f>
        <v>31389904.41</v>
      </c>
      <c r="E466" s="3">
        <f t="shared" ref="E466:F466" si="183">E467+E469</f>
        <v>6500000</v>
      </c>
      <c r="F466" s="3">
        <f t="shared" si="183"/>
        <v>6500000</v>
      </c>
    </row>
    <row r="467" spans="1:6" ht="36.75" customHeight="1" x14ac:dyDescent="0.2">
      <c r="A467" s="2" t="s">
        <v>413</v>
      </c>
      <c r="B467" s="4" t="s">
        <v>246</v>
      </c>
      <c r="C467" s="4" t="s">
        <v>407</v>
      </c>
      <c r="D467" s="3">
        <f>D468</f>
        <v>23931349.75</v>
      </c>
      <c r="E467" s="3">
        <f t="shared" ref="E467:F467" si="184">E468</f>
        <v>0</v>
      </c>
      <c r="F467" s="3">
        <f t="shared" si="184"/>
        <v>0</v>
      </c>
    </row>
    <row r="468" spans="1:6" ht="54.75" customHeight="1" x14ac:dyDescent="0.2">
      <c r="A468" s="2" t="s">
        <v>414</v>
      </c>
      <c r="B468" s="4" t="s">
        <v>246</v>
      </c>
      <c r="C468" s="4" t="s">
        <v>408</v>
      </c>
      <c r="D468" s="3">
        <v>23931349.75</v>
      </c>
      <c r="E468" s="3">
        <v>0</v>
      </c>
      <c r="F468" s="3">
        <v>0</v>
      </c>
    </row>
    <row r="469" spans="1:6" ht="20.25" customHeight="1" x14ac:dyDescent="0.2">
      <c r="A469" s="2" t="s">
        <v>403</v>
      </c>
      <c r="B469" s="4" t="s">
        <v>246</v>
      </c>
      <c r="C469" s="4" t="s">
        <v>401</v>
      </c>
      <c r="D469" s="3">
        <f>D470</f>
        <v>7458554.6600000001</v>
      </c>
      <c r="E469" s="3">
        <f t="shared" ref="E469:F469" si="185">E470</f>
        <v>6500000</v>
      </c>
      <c r="F469" s="3">
        <f t="shared" si="185"/>
        <v>6500000</v>
      </c>
    </row>
    <row r="470" spans="1:6" ht="22.5" customHeight="1" x14ac:dyDescent="0.2">
      <c r="A470" s="2" t="s">
        <v>418</v>
      </c>
      <c r="B470" s="4" t="s">
        <v>246</v>
      </c>
      <c r="C470" s="4" t="s">
        <v>417</v>
      </c>
      <c r="D470" s="3">
        <v>7458554.6600000001</v>
      </c>
      <c r="E470" s="3">
        <v>6500000</v>
      </c>
      <c r="F470" s="3">
        <v>6500000</v>
      </c>
    </row>
    <row r="471" spans="1:6" ht="17.25" customHeight="1" x14ac:dyDescent="0.2">
      <c r="A471" s="2" t="s">
        <v>231</v>
      </c>
      <c r="B471" s="4" t="s">
        <v>67</v>
      </c>
      <c r="C471" s="4" t="s">
        <v>379</v>
      </c>
      <c r="D471" s="3">
        <f>D472</f>
        <v>3215877</v>
      </c>
      <c r="E471" s="3">
        <f t="shared" ref="E471:F471" si="186">E472</f>
        <v>2859402</v>
      </c>
      <c r="F471" s="3">
        <f t="shared" si="186"/>
        <v>2973777</v>
      </c>
    </row>
    <row r="472" spans="1:6" ht="98.25" customHeight="1" x14ac:dyDescent="0.2">
      <c r="A472" s="2" t="s">
        <v>411</v>
      </c>
      <c r="B472" s="4" t="s">
        <v>67</v>
      </c>
      <c r="C472" s="4" t="s">
        <v>405</v>
      </c>
      <c r="D472" s="3">
        <f>D473</f>
        <v>3215877</v>
      </c>
      <c r="E472" s="3">
        <f t="shared" ref="E472:F472" si="187">E473</f>
        <v>2859402</v>
      </c>
      <c r="F472" s="3">
        <f t="shared" si="187"/>
        <v>2973777</v>
      </c>
    </row>
    <row r="473" spans="1:6" ht="36" customHeight="1" x14ac:dyDescent="0.2">
      <c r="A473" s="2" t="s">
        <v>422</v>
      </c>
      <c r="B473" s="4" t="s">
        <v>67</v>
      </c>
      <c r="C473" s="4" t="s">
        <v>421</v>
      </c>
      <c r="D473" s="3">
        <v>3215877</v>
      </c>
      <c r="E473" s="3">
        <v>2859402</v>
      </c>
      <c r="F473" s="3">
        <v>2973777</v>
      </c>
    </row>
    <row r="474" spans="1:6" ht="37.5" customHeight="1" x14ac:dyDescent="0.2">
      <c r="A474" s="2" t="s">
        <v>232</v>
      </c>
      <c r="B474" s="4" t="s">
        <v>93</v>
      </c>
      <c r="C474" s="4" t="s">
        <v>379</v>
      </c>
      <c r="D474" s="3">
        <f>D475</f>
        <v>0</v>
      </c>
      <c r="E474" s="3">
        <f t="shared" ref="E474:F475" si="188">E475</f>
        <v>2598000</v>
      </c>
      <c r="F474" s="3">
        <f t="shared" si="188"/>
        <v>2701000</v>
      </c>
    </row>
    <row r="475" spans="1:6" ht="100.5" customHeight="1" x14ac:dyDescent="0.2">
      <c r="A475" s="2" t="s">
        <v>411</v>
      </c>
      <c r="B475" s="4" t="s">
        <v>93</v>
      </c>
      <c r="C475" s="4" t="s">
        <v>405</v>
      </c>
      <c r="D475" s="3">
        <f>D476</f>
        <v>0</v>
      </c>
      <c r="E475" s="3">
        <f t="shared" si="188"/>
        <v>2598000</v>
      </c>
      <c r="F475" s="3">
        <f t="shared" si="188"/>
        <v>2701000</v>
      </c>
    </row>
    <row r="476" spans="1:6" ht="37.5" customHeight="1" x14ac:dyDescent="0.2">
      <c r="A476" s="2" t="s">
        <v>422</v>
      </c>
      <c r="B476" s="4" t="s">
        <v>93</v>
      </c>
      <c r="C476" s="4" t="s">
        <v>421</v>
      </c>
      <c r="D476" s="3">
        <v>0</v>
      </c>
      <c r="E476" s="3">
        <v>2598000</v>
      </c>
      <c r="F476" s="3">
        <v>2701000</v>
      </c>
    </row>
    <row r="477" spans="1:6" ht="46.5" customHeight="1" x14ac:dyDescent="0.2">
      <c r="A477" s="2" t="s">
        <v>60</v>
      </c>
      <c r="B477" s="4" t="s">
        <v>61</v>
      </c>
      <c r="C477" s="4" t="s">
        <v>379</v>
      </c>
      <c r="D477" s="3">
        <f>D478+D480+D482</f>
        <v>147138398</v>
      </c>
      <c r="E477" s="3">
        <f t="shared" ref="E477:F477" si="189">E478+E480+E482</f>
        <v>126234181</v>
      </c>
      <c r="F477" s="3">
        <f t="shared" si="189"/>
        <v>127375871</v>
      </c>
    </row>
    <row r="478" spans="1:6" ht="101.25" customHeight="1" x14ac:dyDescent="0.2">
      <c r="A478" s="2" t="s">
        <v>411</v>
      </c>
      <c r="B478" s="4" t="s">
        <v>61</v>
      </c>
      <c r="C478" s="4" t="s">
        <v>405</v>
      </c>
      <c r="D478" s="3">
        <f>D479</f>
        <v>143396446</v>
      </c>
      <c r="E478" s="3">
        <f t="shared" ref="E478:F478" si="190">E479</f>
        <v>122465135</v>
      </c>
      <c r="F478" s="3">
        <f t="shared" si="190"/>
        <v>123580655</v>
      </c>
    </row>
    <row r="479" spans="1:6" ht="46.5" customHeight="1" x14ac:dyDescent="0.2">
      <c r="A479" s="2" t="s">
        <v>422</v>
      </c>
      <c r="B479" s="4" t="s">
        <v>61</v>
      </c>
      <c r="C479" s="4" t="s">
        <v>421</v>
      </c>
      <c r="D479" s="3">
        <v>143396446</v>
      </c>
      <c r="E479" s="3">
        <f>5338400+102467195+14659540</f>
        <v>122465135</v>
      </c>
      <c r="F479" s="3">
        <f>5537400+102805755+15237500</f>
        <v>123580655</v>
      </c>
    </row>
    <row r="480" spans="1:6" ht="46.5" customHeight="1" x14ac:dyDescent="0.2">
      <c r="A480" s="2" t="s">
        <v>413</v>
      </c>
      <c r="B480" s="4" t="s">
        <v>61</v>
      </c>
      <c r="C480" s="4" t="s">
        <v>407</v>
      </c>
      <c r="D480" s="3">
        <f>D481</f>
        <v>2537852</v>
      </c>
      <c r="E480" s="3">
        <f t="shared" ref="E480:F480" si="191">E481</f>
        <v>2644046</v>
      </c>
      <c r="F480" s="3">
        <f t="shared" si="191"/>
        <v>2670216</v>
      </c>
    </row>
    <row r="481" spans="1:6" ht="46.5" customHeight="1" x14ac:dyDescent="0.2">
      <c r="A481" s="2" t="s">
        <v>414</v>
      </c>
      <c r="B481" s="4" t="s">
        <v>61</v>
      </c>
      <c r="C481" s="4" t="s">
        <v>408</v>
      </c>
      <c r="D481" s="3">
        <v>2537852</v>
      </c>
      <c r="E481" s="3">
        <f>246000+2100000+298046</f>
        <v>2644046</v>
      </c>
      <c r="F481" s="3">
        <f>246000+2100000+324216</f>
        <v>2670216</v>
      </c>
    </row>
    <row r="482" spans="1:6" ht="23.25" customHeight="1" x14ac:dyDescent="0.2">
      <c r="A482" s="2" t="s">
        <v>403</v>
      </c>
      <c r="B482" s="4" t="s">
        <v>61</v>
      </c>
      <c r="C482" s="4" t="s">
        <v>401</v>
      </c>
      <c r="D482" s="3">
        <f>D483</f>
        <v>1204100</v>
      </c>
      <c r="E482" s="3">
        <f t="shared" ref="E482:F482" si="192">E483</f>
        <v>1125000</v>
      </c>
      <c r="F482" s="3">
        <f t="shared" si="192"/>
        <v>1125000</v>
      </c>
    </row>
    <row r="483" spans="1:6" ht="20.25" customHeight="1" x14ac:dyDescent="0.2">
      <c r="A483" s="2" t="s">
        <v>416</v>
      </c>
      <c r="B483" s="4" t="s">
        <v>61</v>
      </c>
      <c r="C483" s="4" t="s">
        <v>410</v>
      </c>
      <c r="D483" s="3">
        <v>1204100</v>
      </c>
      <c r="E483" s="3">
        <f>10000+1105000+10000</f>
        <v>1125000</v>
      </c>
      <c r="F483" s="3">
        <f>10000+1105000+10000</f>
        <v>1125000</v>
      </c>
    </row>
    <row r="484" spans="1:6" ht="36" customHeight="1" x14ac:dyDescent="0.2">
      <c r="A484" s="2" t="s">
        <v>233</v>
      </c>
      <c r="B484" s="4" t="s">
        <v>62</v>
      </c>
      <c r="C484" s="4" t="s">
        <v>379</v>
      </c>
      <c r="D484" s="3">
        <f>D485</f>
        <v>2364000</v>
      </c>
      <c r="E484" s="3">
        <f t="shared" ref="E484:F485" si="193">E485</f>
        <v>2078000</v>
      </c>
      <c r="F484" s="3">
        <f t="shared" si="193"/>
        <v>2160000</v>
      </c>
    </row>
    <row r="485" spans="1:6" ht="102.75" customHeight="1" x14ac:dyDescent="0.2">
      <c r="A485" s="2" t="s">
        <v>411</v>
      </c>
      <c r="B485" s="4" t="s">
        <v>62</v>
      </c>
      <c r="C485" s="4" t="s">
        <v>405</v>
      </c>
      <c r="D485" s="3">
        <f>D486</f>
        <v>2364000</v>
      </c>
      <c r="E485" s="3">
        <f t="shared" si="193"/>
        <v>2078000</v>
      </c>
      <c r="F485" s="3">
        <f t="shared" si="193"/>
        <v>2160000</v>
      </c>
    </row>
    <row r="486" spans="1:6" ht="36" customHeight="1" x14ac:dyDescent="0.2">
      <c r="A486" s="2" t="s">
        <v>422</v>
      </c>
      <c r="B486" s="4" t="s">
        <v>62</v>
      </c>
      <c r="C486" s="4" t="s">
        <v>421</v>
      </c>
      <c r="D486" s="3">
        <v>2364000</v>
      </c>
      <c r="E486" s="3">
        <v>2078000</v>
      </c>
      <c r="F486" s="3">
        <v>2160000</v>
      </c>
    </row>
    <row r="487" spans="1:6" ht="46.5" customHeight="1" x14ac:dyDescent="0.2">
      <c r="A487" s="2" t="s">
        <v>234</v>
      </c>
      <c r="B487" s="4" t="s">
        <v>235</v>
      </c>
      <c r="C487" s="4" t="s">
        <v>379</v>
      </c>
      <c r="D487" s="3">
        <f>D488</f>
        <v>3634330</v>
      </c>
      <c r="E487" s="3">
        <f t="shared" ref="E487:F488" si="194">E488</f>
        <v>3202400</v>
      </c>
      <c r="F487" s="3">
        <f t="shared" si="194"/>
        <v>3330600</v>
      </c>
    </row>
    <row r="488" spans="1:6" ht="102.75" customHeight="1" x14ac:dyDescent="0.2">
      <c r="A488" s="2" t="s">
        <v>411</v>
      </c>
      <c r="B488" s="4" t="s">
        <v>235</v>
      </c>
      <c r="C488" s="4" t="s">
        <v>405</v>
      </c>
      <c r="D488" s="3">
        <f>D489</f>
        <v>3634330</v>
      </c>
      <c r="E488" s="3">
        <f t="shared" si="194"/>
        <v>3202400</v>
      </c>
      <c r="F488" s="3">
        <f t="shared" si="194"/>
        <v>3330600</v>
      </c>
    </row>
    <row r="489" spans="1:6" ht="36.75" customHeight="1" x14ac:dyDescent="0.2">
      <c r="A489" s="2" t="s">
        <v>422</v>
      </c>
      <c r="B489" s="4" t="s">
        <v>235</v>
      </c>
      <c r="C489" s="4" t="s">
        <v>421</v>
      </c>
      <c r="D489" s="3">
        <v>3634330</v>
      </c>
      <c r="E489" s="3">
        <v>3202400</v>
      </c>
      <c r="F489" s="3">
        <v>3330600</v>
      </c>
    </row>
    <row r="490" spans="1:6" ht="47.25" customHeight="1" x14ac:dyDescent="0.2">
      <c r="A490" s="2" t="s">
        <v>236</v>
      </c>
      <c r="B490" s="4" t="s">
        <v>237</v>
      </c>
      <c r="C490" s="4" t="s">
        <v>379</v>
      </c>
      <c r="D490" s="3">
        <f>D491</f>
        <v>17651295</v>
      </c>
      <c r="E490" s="3">
        <f t="shared" ref="E490:F491" si="195">E491</f>
        <v>5680192.3399999999</v>
      </c>
      <c r="F490" s="3">
        <f t="shared" si="195"/>
        <v>5680721.3399999999</v>
      </c>
    </row>
    <row r="491" spans="1:6" ht="36" customHeight="1" x14ac:dyDescent="0.2">
      <c r="A491" s="2" t="s">
        <v>413</v>
      </c>
      <c r="B491" s="4" t="s">
        <v>237</v>
      </c>
      <c r="C491" s="4" t="s">
        <v>407</v>
      </c>
      <c r="D491" s="3">
        <f>D492</f>
        <v>17651295</v>
      </c>
      <c r="E491" s="3">
        <f t="shared" si="195"/>
        <v>5680192.3399999999</v>
      </c>
      <c r="F491" s="3">
        <f t="shared" si="195"/>
        <v>5680721.3399999999</v>
      </c>
    </row>
    <row r="492" spans="1:6" ht="47.25" customHeight="1" x14ac:dyDescent="0.2">
      <c r="A492" s="2" t="s">
        <v>414</v>
      </c>
      <c r="B492" s="4" t="s">
        <v>237</v>
      </c>
      <c r="C492" s="4" t="s">
        <v>408</v>
      </c>
      <c r="D492" s="3">
        <v>17651295</v>
      </c>
      <c r="E492" s="3">
        <v>5680192.3399999999</v>
      </c>
      <c r="F492" s="3">
        <v>5680721.3399999999</v>
      </c>
    </row>
    <row r="493" spans="1:6" ht="130.5" hidden="1" customHeight="1" x14ac:dyDescent="0.2">
      <c r="A493" s="2" t="s">
        <v>113</v>
      </c>
      <c r="B493" s="4" t="s">
        <v>238</v>
      </c>
      <c r="C493" s="4" t="s">
        <v>379</v>
      </c>
      <c r="D493" s="3">
        <f>D494</f>
        <v>0</v>
      </c>
      <c r="E493" s="3">
        <f t="shared" ref="E493:F494" si="196">E494</f>
        <v>0</v>
      </c>
      <c r="F493" s="3">
        <f t="shared" si="196"/>
        <v>0</v>
      </c>
    </row>
    <row r="494" spans="1:6" ht="42.75" hidden="1" customHeight="1" x14ac:dyDescent="0.2">
      <c r="A494" s="2" t="s">
        <v>413</v>
      </c>
      <c r="B494" s="4" t="s">
        <v>238</v>
      </c>
      <c r="C494" s="4" t="s">
        <v>407</v>
      </c>
      <c r="D494" s="3">
        <f>D495</f>
        <v>0</v>
      </c>
      <c r="E494" s="3">
        <f t="shared" si="196"/>
        <v>0</v>
      </c>
      <c r="F494" s="3">
        <f t="shared" si="196"/>
        <v>0</v>
      </c>
    </row>
    <row r="495" spans="1:6" ht="51.75" hidden="1" customHeight="1" x14ac:dyDescent="0.2">
      <c r="A495" s="2" t="s">
        <v>414</v>
      </c>
      <c r="B495" s="4" t="s">
        <v>238</v>
      </c>
      <c r="C495" s="4" t="s">
        <v>408</v>
      </c>
      <c r="D495" s="3"/>
      <c r="E495" s="3"/>
      <c r="F495" s="3"/>
    </row>
    <row r="496" spans="1:6" ht="32.25" customHeight="1" x14ac:dyDescent="0.2">
      <c r="A496" s="2" t="s">
        <v>68</v>
      </c>
      <c r="B496" s="4" t="s">
        <v>239</v>
      </c>
      <c r="C496" s="4" t="s">
        <v>379</v>
      </c>
      <c r="D496" s="3">
        <f>D497+D499+D501</f>
        <v>100000</v>
      </c>
      <c r="E496" s="3">
        <f t="shared" ref="E496:F496" si="197">E497+E499+E501</f>
        <v>10130100</v>
      </c>
      <c r="F496" s="3">
        <f t="shared" si="197"/>
        <v>100000</v>
      </c>
    </row>
    <row r="497" spans="1:6" ht="32.25" customHeight="1" x14ac:dyDescent="0.2">
      <c r="A497" s="2" t="s">
        <v>413</v>
      </c>
      <c r="B497" s="4" t="s">
        <v>239</v>
      </c>
      <c r="C497" s="4" t="s">
        <v>407</v>
      </c>
      <c r="D497" s="3">
        <f>D498</f>
        <v>0</v>
      </c>
      <c r="E497" s="3">
        <f t="shared" ref="E497:F497" si="198">E498</f>
        <v>10030100</v>
      </c>
      <c r="F497" s="3">
        <f t="shared" si="198"/>
        <v>0</v>
      </c>
    </row>
    <row r="498" spans="1:6" ht="47.25" customHeight="1" x14ac:dyDescent="0.2">
      <c r="A498" s="2" t="s">
        <v>414</v>
      </c>
      <c r="B498" s="4" t="s">
        <v>239</v>
      </c>
      <c r="C498" s="4" t="s">
        <v>408</v>
      </c>
      <c r="D498" s="3">
        <v>0</v>
      </c>
      <c r="E498" s="3">
        <v>10030100</v>
      </c>
      <c r="F498" s="3">
        <v>0</v>
      </c>
    </row>
    <row r="499" spans="1:6" ht="32.25" customHeight="1" x14ac:dyDescent="0.2">
      <c r="A499" s="2" t="s">
        <v>399</v>
      </c>
      <c r="B499" s="4" t="s">
        <v>239</v>
      </c>
      <c r="C499" s="4" t="s">
        <v>397</v>
      </c>
      <c r="D499" s="3">
        <f>D500</f>
        <v>100000</v>
      </c>
      <c r="E499" s="3">
        <f t="shared" ref="E499:F499" si="199">E500</f>
        <v>100000</v>
      </c>
      <c r="F499" s="3">
        <f t="shared" si="199"/>
        <v>100000</v>
      </c>
    </row>
    <row r="500" spans="1:6" ht="32.25" customHeight="1" x14ac:dyDescent="0.2">
      <c r="A500" s="2" t="s">
        <v>428</v>
      </c>
      <c r="B500" s="4" t="s">
        <v>239</v>
      </c>
      <c r="C500" s="4" t="s">
        <v>423</v>
      </c>
      <c r="D500" s="3">
        <v>100000</v>
      </c>
      <c r="E500" s="3">
        <v>100000</v>
      </c>
      <c r="F500" s="3">
        <v>100000</v>
      </c>
    </row>
    <row r="501" spans="1:6" ht="21.75" hidden="1" customHeight="1" x14ac:dyDescent="0.2">
      <c r="A501" s="2" t="s">
        <v>403</v>
      </c>
      <c r="B501" s="4" t="s">
        <v>239</v>
      </c>
      <c r="C501" s="4" t="s">
        <v>401</v>
      </c>
      <c r="D501" s="3">
        <f>D502</f>
        <v>0</v>
      </c>
      <c r="E501" s="3">
        <f t="shared" ref="E501:F501" si="200">E502</f>
        <v>0</v>
      </c>
      <c r="F501" s="3">
        <f t="shared" si="200"/>
        <v>0</v>
      </c>
    </row>
    <row r="502" spans="1:6" ht="23.25" hidden="1" customHeight="1" x14ac:dyDescent="0.2">
      <c r="A502" s="2" t="s">
        <v>416</v>
      </c>
      <c r="B502" s="4" t="s">
        <v>239</v>
      </c>
      <c r="C502" s="4" t="s">
        <v>410</v>
      </c>
      <c r="D502" s="3"/>
      <c r="E502" s="3"/>
      <c r="F502" s="3"/>
    </row>
    <row r="503" spans="1:6" ht="33.75" customHeight="1" x14ac:dyDescent="0.2">
      <c r="A503" s="2" t="s">
        <v>15</v>
      </c>
      <c r="B503" s="4" t="s">
        <v>69</v>
      </c>
      <c r="C503" s="4" t="s">
        <v>379</v>
      </c>
      <c r="D503" s="3">
        <f>D504+D506+D508</f>
        <v>53328051</v>
      </c>
      <c r="E503" s="3">
        <f t="shared" ref="E503:F503" si="201">E504+E506+E508</f>
        <v>44403413</v>
      </c>
      <c r="F503" s="3">
        <f t="shared" si="201"/>
        <v>46267358</v>
      </c>
    </row>
    <row r="504" spans="1:6" ht="83.25" customHeight="1" x14ac:dyDescent="0.2">
      <c r="A504" s="2" t="s">
        <v>411</v>
      </c>
      <c r="B504" s="4" t="s">
        <v>69</v>
      </c>
      <c r="C504" s="4" t="s">
        <v>405</v>
      </c>
      <c r="D504" s="3">
        <f>D505</f>
        <v>43306395</v>
      </c>
      <c r="E504" s="3">
        <f t="shared" ref="E504:F504" si="202">E505</f>
        <v>37288913</v>
      </c>
      <c r="F504" s="3">
        <f t="shared" si="202"/>
        <v>39152858</v>
      </c>
    </row>
    <row r="505" spans="1:6" ht="33.75" customHeight="1" x14ac:dyDescent="0.2">
      <c r="A505" s="2" t="s">
        <v>412</v>
      </c>
      <c r="B505" s="4" t="s">
        <v>69</v>
      </c>
      <c r="C505" s="4" t="s">
        <v>406</v>
      </c>
      <c r="D505" s="3">
        <v>43306395</v>
      </c>
      <c r="E505" s="3">
        <v>37288913</v>
      </c>
      <c r="F505" s="3">
        <v>39152858</v>
      </c>
    </row>
    <row r="506" spans="1:6" ht="33.75" customHeight="1" x14ac:dyDescent="0.2">
      <c r="A506" s="2" t="s">
        <v>413</v>
      </c>
      <c r="B506" s="4" t="s">
        <v>69</v>
      </c>
      <c r="C506" s="4" t="s">
        <v>407</v>
      </c>
      <c r="D506" s="3">
        <f>D507</f>
        <v>9698656</v>
      </c>
      <c r="E506" s="3">
        <f t="shared" ref="E506:F506" si="203">E507</f>
        <v>7000000</v>
      </c>
      <c r="F506" s="3">
        <f t="shared" si="203"/>
        <v>7000000</v>
      </c>
    </row>
    <row r="507" spans="1:6" ht="51" customHeight="1" x14ac:dyDescent="0.2">
      <c r="A507" s="2" t="s">
        <v>414</v>
      </c>
      <c r="B507" s="4" t="s">
        <v>69</v>
      </c>
      <c r="C507" s="4" t="s">
        <v>408</v>
      </c>
      <c r="D507" s="3">
        <v>9698656</v>
      </c>
      <c r="E507" s="3">
        <v>7000000</v>
      </c>
      <c r="F507" s="3">
        <v>7000000</v>
      </c>
    </row>
    <row r="508" spans="1:6" ht="22.5" customHeight="1" x14ac:dyDescent="0.2">
      <c r="A508" s="2" t="s">
        <v>403</v>
      </c>
      <c r="B508" s="4" t="s">
        <v>69</v>
      </c>
      <c r="C508" s="4" t="s">
        <v>401</v>
      </c>
      <c r="D508" s="3">
        <f>SUM(D509:D510)</f>
        <v>323000</v>
      </c>
      <c r="E508" s="3">
        <f t="shared" ref="E508:F508" si="204">SUM(E509:E510)</f>
        <v>114500</v>
      </c>
      <c r="F508" s="3">
        <f t="shared" si="204"/>
        <v>114500</v>
      </c>
    </row>
    <row r="509" spans="1:6" ht="20.25" customHeight="1" x14ac:dyDescent="0.2">
      <c r="A509" s="2" t="s">
        <v>415</v>
      </c>
      <c r="B509" s="4" t="s">
        <v>69</v>
      </c>
      <c r="C509" s="4" t="s">
        <v>409</v>
      </c>
      <c r="D509" s="3">
        <v>10000</v>
      </c>
      <c r="E509" s="3">
        <v>0</v>
      </c>
      <c r="F509" s="3">
        <v>0</v>
      </c>
    </row>
    <row r="510" spans="1:6" ht="19.5" customHeight="1" x14ac:dyDescent="0.2">
      <c r="A510" s="2" t="s">
        <v>416</v>
      </c>
      <c r="B510" s="4" t="s">
        <v>69</v>
      </c>
      <c r="C510" s="4" t="s">
        <v>410</v>
      </c>
      <c r="D510" s="3">
        <v>313000</v>
      </c>
      <c r="E510" s="3">
        <v>114500</v>
      </c>
      <c r="F510" s="3">
        <v>114500</v>
      </c>
    </row>
    <row r="511" spans="1:6" ht="37.5" customHeight="1" x14ac:dyDescent="0.2">
      <c r="A511" s="2" t="s">
        <v>102</v>
      </c>
      <c r="B511" s="4" t="s">
        <v>70</v>
      </c>
      <c r="C511" s="4" t="s">
        <v>379</v>
      </c>
      <c r="D511" s="3">
        <f>D512</f>
        <v>12737270</v>
      </c>
      <c r="E511" s="3">
        <f t="shared" ref="E511:F512" si="205">E512</f>
        <v>9577610</v>
      </c>
      <c r="F511" s="3">
        <f t="shared" si="205"/>
        <v>9577610</v>
      </c>
    </row>
    <row r="512" spans="1:6" ht="37.5" customHeight="1" x14ac:dyDescent="0.2">
      <c r="A512" s="2" t="s">
        <v>413</v>
      </c>
      <c r="B512" s="4" t="s">
        <v>70</v>
      </c>
      <c r="C512" s="4" t="s">
        <v>407</v>
      </c>
      <c r="D512" s="3">
        <f>D513</f>
        <v>12737270</v>
      </c>
      <c r="E512" s="3">
        <f t="shared" si="205"/>
        <v>9577610</v>
      </c>
      <c r="F512" s="3">
        <f t="shared" si="205"/>
        <v>9577610</v>
      </c>
    </row>
    <row r="513" spans="1:6" ht="51.75" customHeight="1" x14ac:dyDescent="0.2">
      <c r="A513" s="2" t="s">
        <v>414</v>
      </c>
      <c r="B513" s="4" t="s">
        <v>70</v>
      </c>
      <c r="C513" s="4" t="s">
        <v>408</v>
      </c>
      <c r="D513" s="3">
        <v>12737270</v>
      </c>
      <c r="E513" s="3">
        <v>9577610</v>
      </c>
      <c r="F513" s="3">
        <v>9577610</v>
      </c>
    </row>
    <row r="514" spans="1:6" ht="53.25" customHeight="1" x14ac:dyDescent="0.2">
      <c r="A514" s="2" t="s">
        <v>107</v>
      </c>
      <c r="B514" s="4" t="s">
        <v>71</v>
      </c>
      <c r="C514" s="4" t="s">
        <v>379</v>
      </c>
      <c r="D514" s="3">
        <f>D515</f>
        <v>8679010</v>
      </c>
      <c r="E514" s="3">
        <f t="shared" ref="E514:F515" si="206">E515</f>
        <v>7000000</v>
      </c>
      <c r="F514" s="3">
        <f t="shared" si="206"/>
        <v>7000000</v>
      </c>
    </row>
    <row r="515" spans="1:6" ht="42" customHeight="1" x14ac:dyDescent="0.2">
      <c r="A515" s="2" t="s">
        <v>413</v>
      </c>
      <c r="B515" s="4" t="s">
        <v>71</v>
      </c>
      <c r="C515" s="4" t="s">
        <v>407</v>
      </c>
      <c r="D515" s="3">
        <f>D516</f>
        <v>8679010</v>
      </c>
      <c r="E515" s="3">
        <f t="shared" si="206"/>
        <v>7000000</v>
      </c>
      <c r="F515" s="3">
        <f t="shared" si="206"/>
        <v>7000000</v>
      </c>
    </row>
    <row r="516" spans="1:6" ht="53.25" customHeight="1" x14ac:dyDescent="0.2">
      <c r="A516" s="2" t="s">
        <v>414</v>
      </c>
      <c r="B516" s="4" t="s">
        <v>71</v>
      </c>
      <c r="C516" s="4" t="s">
        <v>408</v>
      </c>
      <c r="D516" s="3">
        <v>8679010</v>
      </c>
      <c r="E516" s="3">
        <v>7000000</v>
      </c>
      <c r="F516" s="3">
        <v>7000000</v>
      </c>
    </row>
    <row r="517" spans="1:6" ht="98.25" customHeight="1" x14ac:dyDescent="0.2">
      <c r="A517" s="2" t="s">
        <v>153</v>
      </c>
      <c r="B517" s="4" t="s">
        <v>240</v>
      </c>
      <c r="C517" s="4" t="s">
        <v>379</v>
      </c>
      <c r="D517" s="3">
        <f>D518</f>
        <v>6128100</v>
      </c>
      <c r="E517" s="3">
        <f t="shared" ref="E517:F518" si="207">E518</f>
        <v>200000</v>
      </c>
      <c r="F517" s="3">
        <f t="shared" si="207"/>
        <v>200000</v>
      </c>
    </row>
    <row r="518" spans="1:6" ht="44.25" customHeight="1" x14ac:dyDescent="0.2">
      <c r="A518" s="2" t="s">
        <v>413</v>
      </c>
      <c r="B518" s="4" t="s">
        <v>240</v>
      </c>
      <c r="C518" s="4" t="s">
        <v>407</v>
      </c>
      <c r="D518" s="3">
        <f>D519</f>
        <v>6128100</v>
      </c>
      <c r="E518" s="3">
        <f t="shared" si="207"/>
        <v>200000</v>
      </c>
      <c r="F518" s="3">
        <f t="shared" si="207"/>
        <v>200000</v>
      </c>
    </row>
    <row r="519" spans="1:6" ht="57" customHeight="1" x14ac:dyDescent="0.2">
      <c r="A519" s="2" t="s">
        <v>414</v>
      </c>
      <c r="B519" s="4" t="s">
        <v>240</v>
      </c>
      <c r="C519" s="4" t="s">
        <v>408</v>
      </c>
      <c r="D519" s="3">
        <v>6128100</v>
      </c>
      <c r="E519" s="3">
        <v>200000</v>
      </c>
      <c r="F519" s="3">
        <v>200000</v>
      </c>
    </row>
    <row r="520" spans="1:6" ht="84" customHeight="1" x14ac:dyDescent="0.2">
      <c r="A520" s="2" t="s">
        <v>139</v>
      </c>
      <c r="B520" s="4" t="s">
        <v>241</v>
      </c>
      <c r="C520" s="4" t="s">
        <v>379</v>
      </c>
      <c r="D520" s="3">
        <f>D521</f>
        <v>450000</v>
      </c>
      <c r="E520" s="3">
        <f t="shared" ref="E520:F521" si="208">E521</f>
        <v>0</v>
      </c>
      <c r="F520" s="3">
        <f t="shared" si="208"/>
        <v>0</v>
      </c>
    </row>
    <row r="521" spans="1:6" ht="39.75" customHeight="1" x14ac:dyDescent="0.2">
      <c r="A521" s="2" t="s">
        <v>413</v>
      </c>
      <c r="B521" s="4" t="s">
        <v>241</v>
      </c>
      <c r="C521" s="4" t="s">
        <v>407</v>
      </c>
      <c r="D521" s="3">
        <f>D522</f>
        <v>450000</v>
      </c>
      <c r="E521" s="3">
        <f t="shared" si="208"/>
        <v>0</v>
      </c>
      <c r="F521" s="3">
        <f t="shared" si="208"/>
        <v>0</v>
      </c>
    </row>
    <row r="522" spans="1:6" ht="51.75" customHeight="1" x14ac:dyDescent="0.2">
      <c r="A522" s="2" t="s">
        <v>414</v>
      </c>
      <c r="B522" s="4" t="s">
        <v>241</v>
      </c>
      <c r="C522" s="4" t="s">
        <v>408</v>
      </c>
      <c r="D522" s="3">
        <v>450000</v>
      </c>
      <c r="E522" s="3">
        <v>0</v>
      </c>
      <c r="F522" s="3">
        <v>0</v>
      </c>
    </row>
    <row r="523" spans="1:6" ht="112.5" customHeight="1" x14ac:dyDescent="0.2">
      <c r="A523" s="2" t="s">
        <v>491</v>
      </c>
      <c r="B523" s="4" t="s">
        <v>490</v>
      </c>
      <c r="C523" s="4" t="s">
        <v>379</v>
      </c>
      <c r="D523" s="3">
        <f>D524</f>
        <v>65934910.280000001</v>
      </c>
      <c r="E523" s="3">
        <f t="shared" ref="E523:F524" si="209">E524</f>
        <v>0</v>
      </c>
      <c r="F523" s="3">
        <f t="shared" si="209"/>
        <v>0</v>
      </c>
    </row>
    <row r="524" spans="1:6" ht="51.75" customHeight="1" x14ac:dyDescent="0.2">
      <c r="A524" s="2" t="s">
        <v>413</v>
      </c>
      <c r="B524" s="4" t="s">
        <v>490</v>
      </c>
      <c r="C524" s="4" t="s">
        <v>407</v>
      </c>
      <c r="D524" s="3">
        <f>D525</f>
        <v>65934910.280000001</v>
      </c>
      <c r="E524" s="3">
        <f t="shared" si="209"/>
        <v>0</v>
      </c>
      <c r="F524" s="3">
        <f t="shared" si="209"/>
        <v>0</v>
      </c>
    </row>
    <row r="525" spans="1:6" ht="51.75" customHeight="1" x14ac:dyDescent="0.2">
      <c r="A525" s="2" t="s">
        <v>414</v>
      </c>
      <c r="B525" s="4" t="s">
        <v>490</v>
      </c>
      <c r="C525" s="4" t="s">
        <v>408</v>
      </c>
      <c r="D525" s="3">
        <v>65934910.280000001</v>
      </c>
      <c r="E525" s="3">
        <v>0</v>
      </c>
      <c r="F525" s="3">
        <v>0</v>
      </c>
    </row>
    <row r="526" spans="1:6" ht="69.75" customHeight="1" x14ac:dyDescent="0.2">
      <c r="A526" s="2" t="s">
        <v>243</v>
      </c>
      <c r="B526" s="4" t="s">
        <v>242</v>
      </c>
      <c r="C526" s="4" t="s">
        <v>379</v>
      </c>
      <c r="D526" s="3">
        <f>D527+D529</f>
        <v>1796274</v>
      </c>
      <c r="E526" s="3">
        <f t="shared" ref="E526:F526" si="210">E527+E529</f>
        <v>1978062</v>
      </c>
      <c r="F526" s="3">
        <f t="shared" si="210"/>
        <v>2165352</v>
      </c>
    </row>
    <row r="527" spans="1:6" ht="99" customHeight="1" x14ac:dyDescent="0.2">
      <c r="A527" s="2" t="s">
        <v>411</v>
      </c>
      <c r="B527" s="4" t="s">
        <v>242</v>
      </c>
      <c r="C527" s="4" t="s">
        <v>405</v>
      </c>
      <c r="D527" s="3">
        <f>D528</f>
        <v>1796274</v>
      </c>
      <c r="E527" s="3">
        <f t="shared" ref="E527:F527" si="211">E528</f>
        <v>1978062</v>
      </c>
      <c r="F527" s="3">
        <f t="shared" si="211"/>
        <v>2165352</v>
      </c>
    </row>
    <row r="528" spans="1:6" ht="36" customHeight="1" x14ac:dyDescent="0.2">
      <c r="A528" s="2" t="s">
        <v>422</v>
      </c>
      <c r="B528" s="4" t="s">
        <v>242</v>
      </c>
      <c r="C528" s="4" t="s">
        <v>421</v>
      </c>
      <c r="D528" s="3">
        <v>1796274</v>
      </c>
      <c r="E528" s="3">
        <v>1978062</v>
      </c>
      <c r="F528" s="3">
        <v>2165352</v>
      </c>
    </row>
    <row r="529" spans="1:6" ht="42" hidden="1" customHeight="1" x14ac:dyDescent="0.2">
      <c r="A529" s="2" t="s">
        <v>413</v>
      </c>
      <c r="B529" s="4" t="s">
        <v>242</v>
      </c>
      <c r="C529" s="4" t="s">
        <v>407</v>
      </c>
      <c r="D529" s="3">
        <f>D530</f>
        <v>0</v>
      </c>
      <c r="E529" s="3">
        <f t="shared" ref="E529:F529" si="212">E530</f>
        <v>0</v>
      </c>
      <c r="F529" s="3">
        <f t="shared" si="212"/>
        <v>0</v>
      </c>
    </row>
    <row r="530" spans="1:6" ht="51.75" hidden="1" customHeight="1" x14ac:dyDescent="0.2">
      <c r="A530" s="2" t="s">
        <v>414</v>
      </c>
      <c r="B530" s="4" t="s">
        <v>242</v>
      </c>
      <c r="C530" s="4" t="s">
        <v>408</v>
      </c>
      <c r="D530" s="3"/>
      <c r="E530" s="3"/>
      <c r="F530" s="3"/>
    </row>
    <row r="531" spans="1:6" ht="64.5" customHeight="1" x14ac:dyDescent="0.2">
      <c r="A531" s="2" t="s">
        <v>83</v>
      </c>
      <c r="B531" s="4" t="s">
        <v>82</v>
      </c>
      <c r="C531" s="4" t="s">
        <v>379</v>
      </c>
      <c r="D531" s="3">
        <f>D532</f>
        <v>24911</v>
      </c>
      <c r="E531" s="3">
        <f t="shared" ref="E531:F532" si="213">E532</f>
        <v>25839</v>
      </c>
      <c r="F531" s="3">
        <f t="shared" si="213"/>
        <v>319892</v>
      </c>
    </row>
    <row r="532" spans="1:6" ht="42.75" customHeight="1" x14ac:dyDescent="0.2">
      <c r="A532" s="2" t="s">
        <v>413</v>
      </c>
      <c r="B532" s="4" t="s">
        <v>82</v>
      </c>
      <c r="C532" s="4" t="s">
        <v>407</v>
      </c>
      <c r="D532" s="3">
        <f>D533</f>
        <v>24911</v>
      </c>
      <c r="E532" s="3">
        <f t="shared" si="213"/>
        <v>25839</v>
      </c>
      <c r="F532" s="3">
        <f t="shared" si="213"/>
        <v>319892</v>
      </c>
    </row>
    <row r="533" spans="1:6" ht="54" customHeight="1" x14ac:dyDescent="0.2">
      <c r="A533" s="2" t="s">
        <v>414</v>
      </c>
      <c r="B533" s="4" t="s">
        <v>82</v>
      </c>
      <c r="C533" s="4" t="s">
        <v>408</v>
      </c>
      <c r="D533" s="3">
        <v>24911</v>
      </c>
      <c r="E533" s="3">
        <v>25839</v>
      </c>
      <c r="F533" s="3">
        <v>319892</v>
      </c>
    </row>
    <row r="534" spans="1:6" ht="48.75" customHeight="1" x14ac:dyDescent="0.2">
      <c r="A534" s="2" t="s">
        <v>115</v>
      </c>
      <c r="B534" s="4" t="s">
        <v>72</v>
      </c>
      <c r="C534" s="4" t="s">
        <v>379</v>
      </c>
      <c r="D534" s="3">
        <f>D535+D537</f>
        <v>2166181</v>
      </c>
      <c r="E534" s="3">
        <f t="shared" ref="E534:F534" si="214">E535+E537</f>
        <v>2374459</v>
      </c>
      <c r="F534" s="3">
        <f t="shared" si="214"/>
        <v>2452788</v>
      </c>
    </row>
    <row r="535" spans="1:6" ht="99" customHeight="1" x14ac:dyDescent="0.2">
      <c r="A535" s="2" t="s">
        <v>411</v>
      </c>
      <c r="B535" s="4" t="s">
        <v>72</v>
      </c>
      <c r="C535" s="4" t="s">
        <v>405</v>
      </c>
      <c r="D535" s="3">
        <f>D536</f>
        <v>2166181</v>
      </c>
      <c r="E535" s="3">
        <f t="shared" ref="E535:F535" si="215">E536</f>
        <v>2374459</v>
      </c>
      <c r="F535" s="3">
        <f t="shared" si="215"/>
        <v>2452788</v>
      </c>
    </row>
    <row r="536" spans="1:6" ht="36.75" customHeight="1" x14ac:dyDescent="0.2">
      <c r="A536" s="2" t="s">
        <v>422</v>
      </c>
      <c r="B536" s="4" t="s">
        <v>72</v>
      </c>
      <c r="C536" s="4" t="s">
        <v>421</v>
      </c>
      <c r="D536" s="3">
        <v>2166181</v>
      </c>
      <c r="E536" s="3">
        <v>2374459</v>
      </c>
      <c r="F536" s="3">
        <v>2452788</v>
      </c>
    </row>
    <row r="537" spans="1:6" ht="39" hidden="1" customHeight="1" x14ac:dyDescent="0.2">
      <c r="A537" s="2" t="s">
        <v>413</v>
      </c>
      <c r="B537" s="4" t="s">
        <v>72</v>
      </c>
      <c r="C537" s="4" t="s">
        <v>407</v>
      </c>
      <c r="D537" s="3">
        <f>D538</f>
        <v>0</v>
      </c>
      <c r="E537" s="3">
        <f t="shared" ref="E537:F537" si="216">E538</f>
        <v>0</v>
      </c>
      <c r="F537" s="3">
        <f t="shared" si="216"/>
        <v>0</v>
      </c>
    </row>
    <row r="538" spans="1:6" ht="48.75" hidden="1" customHeight="1" x14ac:dyDescent="0.2">
      <c r="A538" s="2" t="s">
        <v>414</v>
      </c>
      <c r="B538" s="4" t="s">
        <v>72</v>
      </c>
      <c r="C538" s="4" t="s">
        <v>408</v>
      </c>
      <c r="D538" s="3"/>
      <c r="E538" s="3"/>
      <c r="F538" s="3"/>
    </row>
    <row r="539" spans="1:6" ht="22.5" customHeight="1" x14ac:dyDescent="0.2">
      <c r="A539" s="2" t="s">
        <v>355</v>
      </c>
      <c r="B539" s="4" t="s">
        <v>73</v>
      </c>
      <c r="C539" s="4" t="s">
        <v>379</v>
      </c>
      <c r="D539" s="3">
        <f>D540</f>
        <v>15312055.529999999</v>
      </c>
      <c r="E539" s="3">
        <f t="shared" ref="E539:F540" si="217">E540</f>
        <v>5000000</v>
      </c>
      <c r="F539" s="3">
        <f t="shared" si="217"/>
        <v>5000000</v>
      </c>
    </row>
    <row r="540" spans="1:6" ht="36" customHeight="1" x14ac:dyDescent="0.2">
      <c r="A540" s="2" t="s">
        <v>413</v>
      </c>
      <c r="B540" s="4" t="s">
        <v>73</v>
      </c>
      <c r="C540" s="4" t="s">
        <v>407</v>
      </c>
      <c r="D540" s="3">
        <f>D541</f>
        <v>15312055.529999999</v>
      </c>
      <c r="E540" s="3">
        <f t="shared" si="217"/>
        <v>5000000</v>
      </c>
      <c r="F540" s="3">
        <f t="shared" si="217"/>
        <v>5000000</v>
      </c>
    </row>
    <row r="541" spans="1:6" ht="53.25" customHeight="1" x14ac:dyDescent="0.2">
      <c r="A541" s="2" t="s">
        <v>414</v>
      </c>
      <c r="B541" s="4" t="s">
        <v>73</v>
      </c>
      <c r="C541" s="4" t="s">
        <v>408</v>
      </c>
      <c r="D541" s="3">
        <v>15312055.529999999</v>
      </c>
      <c r="E541" s="3">
        <v>5000000</v>
      </c>
      <c r="F541" s="3">
        <v>5000000</v>
      </c>
    </row>
    <row r="542" spans="1:6" ht="47.25" customHeight="1" x14ac:dyDescent="0.2">
      <c r="A542" s="2" t="s">
        <v>247</v>
      </c>
      <c r="B542" s="4" t="s">
        <v>74</v>
      </c>
      <c r="C542" s="4" t="s">
        <v>379</v>
      </c>
      <c r="D542" s="3">
        <f>D543+D545</f>
        <v>54728190.259999998</v>
      </c>
      <c r="E542" s="3">
        <f t="shared" ref="E542:F542" si="218">E543+E545</f>
        <v>10000000</v>
      </c>
      <c r="F542" s="3">
        <f t="shared" si="218"/>
        <v>10000000</v>
      </c>
    </row>
    <row r="543" spans="1:6" ht="37.5" customHeight="1" x14ac:dyDescent="0.2">
      <c r="A543" s="2" t="s">
        <v>413</v>
      </c>
      <c r="B543" s="4" t="s">
        <v>74</v>
      </c>
      <c r="C543" s="4" t="s">
        <v>407</v>
      </c>
      <c r="D543" s="3">
        <f>D544</f>
        <v>54538190.259999998</v>
      </c>
      <c r="E543" s="3">
        <f t="shared" ref="E543:F543" si="219">E544</f>
        <v>10000000</v>
      </c>
      <c r="F543" s="3">
        <f t="shared" si="219"/>
        <v>10000000</v>
      </c>
    </row>
    <row r="544" spans="1:6" ht="47.25" customHeight="1" x14ac:dyDescent="0.2">
      <c r="A544" s="2" t="s">
        <v>414</v>
      </c>
      <c r="B544" s="4" t="s">
        <v>74</v>
      </c>
      <c r="C544" s="4" t="s">
        <v>408</v>
      </c>
      <c r="D544" s="3">
        <v>54538190.259999998</v>
      </c>
      <c r="E544" s="3">
        <v>10000000</v>
      </c>
      <c r="F544" s="3">
        <v>10000000</v>
      </c>
    </row>
    <row r="545" spans="1:6" ht="47.25" customHeight="1" x14ac:dyDescent="0.2">
      <c r="A545" s="2" t="s">
        <v>429</v>
      </c>
      <c r="B545" s="4" t="s">
        <v>74</v>
      </c>
      <c r="C545" s="4" t="s">
        <v>425</v>
      </c>
      <c r="D545" s="3">
        <f>D546</f>
        <v>190000</v>
      </c>
      <c r="E545" s="3">
        <f t="shared" ref="E545:F545" si="220">E546</f>
        <v>0</v>
      </c>
      <c r="F545" s="3">
        <f t="shared" si="220"/>
        <v>0</v>
      </c>
    </row>
    <row r="546" spans="1:6" ht="19.5" customHeight="1" x14ac:dyDescent="0.2">
      <c r="A546" s="2" t="s">
        <v>430</v>
      </c>
      <c r="B546" s="4" t="s">
        <v>74</v>
      </c>
      <c r="C546" s="4" t="s">
        <v>426</v>
      </c>
      <c r="D546" s="3">
        <v>190000</v>
      </c>
      <c r="E546" s="3">
        <v>0</v>
      </c>
      <c r="F546" s="3">
        <v>0</v>
      </c>
    </row>
    <row r="547" spans="1:6" ht="65.25" customHeight="1" x14ac:dyDescent="0.2">
      <c r="A547" s="2" t="s">
        <v>249</v>
      </c>
      <c r="B547" s="4" t="s">
        <v>248</v>
      </c>
      <c r="C547" s="4" t="s">
        <v>379</v>
      </c>
      <c r="D547" s="3">
        <f>D548</f>
        <v>6748291.5199999996</v>
      </c>
      <c r="E547" s="3">
        <f t="shared" ref="E547:F548" si="221">E548</f>
        <v>100000</v>
      </c>
      <c r="F547" s="3">
        <f t="shared" si="221"/>
        <v>100000</v>
      </c>
    </row>
    <row r="548" spans="1:6" ht="42" customHeight="1" x14ac:dyDescent="0.2">
      <c r="A548" s="2" t="s">
        <v>413</v>
      </c>
      <c r="B548" s="4" t="s">
        <v>248</v>
      </c>
      <c r="C548" s="4" t="s">
        <v>407</v>
      </c>
      <c r="D548" s="3">
        <f>D549</f>
        <v>6748291.5199999996</v>
      </c>
      <c r="E548" s="3">
        <f t="shared" si="221"/>
        <v>100000</v>
      </c>
      <c r="F548" s="3">
        <f t="shared" si="221"/>
        <v>100000</v>
      </c>
    </row>
    <row r="549" spans="1:6" ht="51.75" customHeight="1" x14ac:dyDescent="0.2">
      <c r="A549" s="2" t="s">
        <v>414</v>
      </c>
      <c r="B549" s="4" t="s">
        <v>248</v>
      </c>
      <c r="C549" s="4" t="s">
        <v>408</v>
      </c>
      <c r="D549" s="3">
        <v>6748291.5199999996</v>
      </c>
      <c r="E549" s="3">
        <v>100000</v>
      </c>
      <c r="F549" s="3">
        <v>100000</v>
      </c>
    </row>
    <row r="550" spans="1:6" ht="51" customHeight="1" x14ac:dyDescent="0.2">
      <c r="A550" s="2" t="s">
        <v>250</v>
      </c>
      <c r="B550" s="4" t="s">
        <v>116</v>
      </c>
      <c r="C550" s="4" t="s">
        <v>379</v>
      </c>
      <c r="D550" s="3">
        <f>D551</f>
        <v>1982550</v>
      </c>
      <c r="E550" s="3">
        <f t="shared" ref="E550:F551" si="222">E551</f>
        <v>300000</v>
      </c>
      <c r="F550" s="3">
        <f t="shared" si="222"/>
        <v>300000</v>
      </c>
    </row>
    <row r="551" spans="1:6" ht="36" customHeight="1" x14ac:dyDescent="0.2">
      <c r="A551" s="2" t="s">
        <v>413</v>
      </c>
      <c r="B551" s="4" t="s">
        <v>116</v>
      </c>
      <c r="C551" s="4" t="s">
        <v>407</v>
      </c>
      <c r="D551" s="3">
        <f>D552</f>
        <v>1982550</v>
      </c>
      <c r="E551" s="3">
        <f t="shared" si="222"/>
        <v>300000</v>
      </c>
      <c r="F551" s="3">
        <f t="shared" si="222"/>
        <v>300000</v>
      </c>
    </row>
    <row r="552" spans="1:6" ht="51" customHeight="1" x14ac:dyDescent="0.2">
      <c r="A552" s="2" t="s">
        <v>414</v>
      </c>
      <c r="B552" s="4" t="s">
        <v>116</v>
      </c>
      <c r="C552" s="4" t="s">
        <v>408</v>
      </c>
      <c r="D552" s="3">
        <v>1982550</v>
      </c>
      <c r="E552" s="3">
        <v>300000</v>
      </c>
      <c r="F552" s="3">
        <v>300000</v>
      </c>
    </row>
    <row r="553" spans="1:6" ht="84.75" hidden="1" customHeight="1" x14ac:dyDescent="0.2">
      <c r="A553" s="2" t="s">
        <v>261</v>
      </c>
      <c r="B553" s="4" t="s">
        <v>81</v>
      </c>
      <c r="C553" s="4" t="s">
        <v>379</v>
      </c>
      <c r="D553" s="3">
        <f>D554</f>
        <v>0</v>
      </c>
      <c r="E553" s="3">
        <f t="shared" ref="E553:F554" si="223">E554</f>
        <v>0</v>
      </c>
      <c r="F553" s="3">
        <f t="shared" si="223"/>
        <v>0</v>
      </c>
    </row>
    <row r="554" spans="1:6" ht="44.25" hidden="1" customHeight="1" x14ac:dyDescent="0.2">
      <c r="A554" s="2" t="s">
        <v>413</v>
      </c>
      <c r="B554" s="4" t="s">
        <v>81</v>
      </c>
      <c r="C554" s="4" t="s">
        <v>407</v>
      </c>
      <c r="D554" s="3">
        <f>D555</f>
        <v>0</v>
      </c>
      <c r="E554" s="3">
        <f t="shared" si="223"/>
        <v>0</v>
      </c>
      <c r="F554" s="3">
        <f t="shared" si="223"/>
        <v>0</v>
      </c>
    </row>
    <row r="555" spans="1:6" ht="51" hidden="1" customHeight="1" x14ac:dyDescent="0.2">
      <c r="A555" s="2" t="s">
        <v>414</v>
      </c>
      <c r="B555" s="4" t="s">
        <v>81</v>
      </c>
      <c r="C555" s="4" t="s">
        <v>408</v>
      </c>
      <c r="D555" s="3">
        <v>0</v>
      </c>
      <c r="E555" s="3">
        <v>0</v>
      </c>
      <c r="F555" s="3">
        <v>0</v>
      </c>
    </row>
    <row r="556" spans="1:6" ht="54" customHeight="1" x14ac:dyDescent="0.2">
      <c r="A556" s="2" t="s">
        <v>251</v>
      </c>
      <c r="B556" s="4" t="s">
        <v>75</v>
      </c>
      <c r="C556" s="4" t="s">
        <v>379</v>
      </c>
      <c r="D556" s="3">
        <f>D557</f>
        <v>2895000</v>
      </c>
      <c r="E556" s="3">
        <f t="shared" ref="E556:F557" si="224">E557</f>
        <v>450000</v>
      </c>
      <c r="F556" s="3">
        <f t="shared" si="224"/>
        <v>450000</v>
      </c>
    </row>
    <row r="557" spans="1:6" ht="39.75" customHeight="1" x14ac:dyDescent="0.2">
      <c r="A557" s="2" t="s">
        <v>413</v>
      </c>
      <c r="B557" s="4" t="s">
        <v>75</v>
      </c>
      <c r="C557" s="4" t="s">
        <v>407</v>
      </c>
      <c r="D557" s="3">
        <f>D558</f>
        <v>2895000</v>
      </c>
      <c r="E557" s="3">
        <f t="shared" si="224"/>
        <v>450000</v>
      </c>
      <c r="F557" s="3">
        <f t="shared" si="224"/>
        <v>450000</v>
      </c>
    </row>
    <row r="558" spans="1:6" ht="54" customHeight="1" x14ac:dyDescent="0.2">
      <c r="A558" s="2" t="s">
        <v>414</v>
      </c>
      <c r="B558" s="4" t="s">
        <v>75</v>
      </c>
      <c r="C558" s="4" t="s">
        <v>408</v>
      </c>
      <c r="D558" s="3">
        <v>2895000</v>
      </c>
      <c r="E558" s="3">
        <v>450000</v>
      </c>
      <c r="F558" s="3">
        <v>450000</v>
      </c>
    </row>
    <row r="559" spans="1:6" ht="28.5" customHeight="1" x14ac:dyDescent="0.2">
      <c r="A559" s="2" t="s">
        <v>252</v>
      </c>
      <c r="B559" s="4" t="s">
        <v>76</v>
      </c>
      <c r="C559" s="4" t="s">
        <v>379</v>
      </c>
      <c r="D559" s="3">
        <f>D560</f>
        <v>15580000</v>
      </c>
      <c r="E559" s="3">
        <f t="shared" ref="E559:F560" si="225">E560</f>
        <v>9500000</v>
      </c>
      <c r="F559" s="3">
        <f t="shared" si="225"/>
        <v>9500000</v>
      </c>
    </row>
    <row r="560" spans="1:6" ht="38.25" customHeight="1" x14ac:dyDescent="0.2">
      <c r="A560" s="2" t="s">
        <v>413</v>
      </c>
      <c r="B560" s="4" t="s">
        <v>76</v>
      </c>
      <c r="C560" s="4" t="s">
        <v>407</v>
      </c>
      <c r="D560" s="3">
        <f>D561</f>
        <v>15580000</v>
      </c>
      <c r="E560" s="3">
        <f t="shared" si="225"/>
        <v>9500000</v>
      </c>
      <c r="F560" s="3">
        <f t="shared" si="225"/>
        <v>9500000</v>
      </c>
    </row>
    <row r="561" spans="1:6" ht="51.75" customHeight="1" x14ac:dyDescent="0.2">
      <c r="A561" s="2" t="s">
        <v>414</v>
      </c>
      <c r="B561" s="4" t="s">
        <v>76</v>
      </c>
      <c r="C561" s="4" t="s">
        <v>408</v>
      </c>
      <c r="D561" s="3">
        <v>15580000</v>
      </c>
      <c r="E561" s="3">
        <v>9500000</v>
      </c>
      <c r="F561" s="3">
        <v>9500000</v>
      </c>
    </row>
    <row r="562" spans="1:6" ht="24" customHeight="1" x14ac:dyDescent="0.2">
      <c r="A562" s="2" t="s">
        <v>253</v>
      </c>
      <c r="B562" s="4" t="s">
        <v>254</v>
      </c>
      <c r="C562" s="4" t="s">
        <v>379</v>
      </c>
      <c r="D562" s="3">
        <f>D563</f>
        <v>3287944.47</v>
      </c>
      <c r="E562" s="3">
        <f t="shared" ref="E562:F563" si="226">E563</f>
        <v>0</v>
      </c>
      <c r="F562" s="3">
        <f t="shared" si="226"/>
        <v>0</v>
      </c>
    </row>
    <row r="563" spans="1:6" ht="40.5" customHeight="1" x14ac:dyDescent="0.2">
      <c r="A563" s="2" t="s">
        <v>413</v>
      </c>
      <c r="B563" s="4" t="s">
        <v>254</v>
      </c>
      <c r="C563" s="4" t="s">
        <v>407</v>
      </c>
      <c r="D563" s="3">
        <f>D564</f>
        <v>3287944.47</v>
      </c>
      <c r="E563" s="3">
        <f t="shared" si="226"/>
        <v>0</v>
      </c>
      <c r="F563" s="3">
        <f t="shared" si="226"/>
        <v>0</v>
      </c>
    </row>
    <row r="564" spans="1:6" ht="53.25" customHeight="1" x14ac:dyDescent="0.2">
      <c r="A564" s="2" t="s">
        <v>414</v>
      </c>
      <c r="B564" s="4" t="s">
        <v>254</v>
      </c>
      <c r="C564" s="4" t="s">
        <v>408</v>
      </c>
      <c r="D564" s="3">
        <v>3287944.47</v>
      </c>
      <c r="E564" s="3">
        <v>0</v>
      </c>
      <c r="F564" s="3">
        <v>0</v>
      </c>
    </row>
    <row r="565" spans="1:6" ht="24" customHeight="1" x14ac:dyDescent="0.2">
      <c r="A565" s="2" t="s">
        <v>256</v>
      </c>
      <c r="B565" s="4" t="s">
        <v>255</v>
      </c>
      <c r="C565" s="4" t="s">
        <v>379</v>
      </c>
      <c r="D565" s="3">
        <f>D566</f>
        <v>63025863</v>
      </c>
      <c r="E565" s="3">
        <f t="shared" ref="E565:F566" si="227">E566</f>
        <v>10000000</v>
      </c>
      <c r="F565" s="3">
        <f t="shared" si="227"/>
        <v>10000000</v>
      </c>
    </row>
    <row r="566" spans="1:6" ht="43.5" customHeight="1" x14ac:dyDescent="0.2">
      <c r="A566" s="2" t="s">
        <v>413</v>
      </c>
      <c r="B566" s="4" t="s">
        <v>255</v>
      </c>
      <c r="C566" s="4" t="s">
        <v>407</v>
      </c>
      <c r="D566" s="3">
        <f>D567</f>
        <v>63025863</v>
      </c>
      <c r="E566" s="3">
        <f t="shared" si="227"/>
        <v>10000000</v>
      </c>
      <c r="F566" s="3">
        <f t="shared" si="227"/>
        <v>10000000</v>
      </c>
    </row>
    <row r="567" spans="1:6" ht="55.5" customHeight="1" x14ac:dyDescent="0.2">
      <c r="A567" s="2" t="s">
        <v>414</v>
      </c>
      <c r="B567" s="4" t="s">
        <v>255</v>
      </c>
      <c r="C567" s="4" t="s">
        <v>408</v>
      </c>
      <c r="D567" s="3">
        <v>63025863</v>
      </c>
      <c r="E567" s="3">
        <v>10000000</v>
      </c>
      <c r="F567" s="3">
        <v>10000000</v>
      </c>
    </row>
    <row r="568" spans="1:6" ht="47.25" customHeight="1" x14ac:dyDescent="0.2">
      <c r="A568" s="2" t="s">
        <v>374</v>
      </c>
      <c r="B568" s="4" t="s">
        <v>375</v>
      </c>
      <c r="C568" s="4" t="s">
        <v>379</v>
      </c>
      <c r="D568" s="3">
        <f>D569</f>
        <v>42000000</v>
      </c>
      <c r="E568" s="3">
        <f t="shared" ref="E568:F569" si="228">E569</f>
        <v>0</v>
      </c>
      <c r="F568" s="3">
        <f t="shared" si="228"/>
        <v>0</v>
      </c>
    </row>
    <row r="569" spans="1:6" ht="24.75" customHeight="1" x14ac:dyDescent="0.2">
      <c r="A569" s="2" t="s">
        <v>403</v>
      </c>
      <c r="B569" s="4" t="s">
        <v>375</v>
      </c>
      <c r="C569" s="4" t="s">
        <v>401</v>
      </c>
      <c r="D569" s="3">
        <f>D570</f>
        <v>42000000</v>
      </c>
      <c r="E569" s="3">
        <f t="shared" si="228"/>
        <v>0</v>
      </c>
      <c r="F569" s="3">
        <f t="shared" si="228"/>
        <v>0</v>
      </c>
    </row>
    <row r="570" spans="1:6" ht="81.75" customHeight="1" x14ac:dyDescent="0.2">
      <c r="A570" s="2" t="s">
        <v>404</v>
      </c>
      <c r="B570" s="4" t="s">
        <v>375</v>
      </c>
      <c r="C570" s="4" t="s">
        <v>402</v>
      </c>
      <c r="D570" s="3">
        <v>42000000</v>
      </c>
      <c r="E570" s="3">
        <v>0</v>
      </c>
      <c r="F570" s="3">
        <v>0</v>
      </c>
    </row>
    <row r="571" spans="1:6" ht="36" customHeight="1" x14ac:dyDescent="0.2">
      <c r="A571" s="2" t="s">
        <v>258</v>
      </c>
      <c r="B571" s="4" t="s">
        <v>257</v>
      </c>
      <c r="C571" s="4" t="s">
        <v>379</v>
      </c>
      <c r="D571" s="3">
        <f>D572</f>
        <v>5000000</v>
      </c>
      <c r="E571" s="3">
        <f t="shared" ref="E571:F572" si="229">E572</f>
        <v>4500000</v>
      </c>
      <c r="F571" s="3">
        <f t="shared" si="229"/>
        <v>4500000</v>
      </c>
    </row>
    <row r="572" spans="1:6" ht="36" customHeight="1" x14ac:dyDescent="0.2">
      <c r="A572" s="2" t="s">
        <v>399</v>
      </c>
      <c r="B572" s="4" t="s">
        <v>257</v>
      </c>
      <c r="C572" s="4" t="s">
        <v>397</v>
      </c>
      <c r="D572" s="3">
        <f>D573</f>
        <v>5000000</v>
      </c>
      <c r="E572" s="3">
        <f t="shared" si="229"/>
        <v>4500000</v>
      </c>
      <c r="F572" s="3">
        <f t="shared" si="229"/>
        <v>4500000</v>
      </c>
    </row>
    <row r="573" spans="1:6" ht="36" customHeight="1" x14ac:dyDescent="0.2">
      <c r="A573" s="2" t="s">
        <v>427</v>
      </c>
      <c r="B573" s="4" t="s">
        <v>257</v>
      </c>
      <c r="C573" s="4" t="s">
        <v>424</v>
      </c>
      <c r="D573" s="3">
        <v>5000000</v>
      </c>
      <c r="E573" s="3">
        <v>4500000</v>
      </c>
      <c r="F573" s="3">
        <v>4500000</v>
      </c>
    </row>
    <row r="574" spans="1:6" ht="84.75" customHeight="1" x14ac:dyDescent="0.2">
      <c r="A574" s="2" t="s">
        <v>368</v>
      </c>
      <c r="B574" s="4" t="s">
        <v>367</v>
      </c>
      <c r="C574" s="4" t="s">
        <v>379</v>
      </c>
      <c r="D574" s="3">
        <f>D575</f>
        <v>600000</v>
      </c>
      <c r="E574" s="3">
        <f t="shared" ref="E574:F575" si="230">E575</f>
        <v>0</v>
      </c>
      <c r="F574" s="3">
        <f t="shared" si="230"/>
        <v>0</v>
      </c>
    </row>
    <row r="575" spans="1:6" ht="33" customHeight="1" x14ac:dyDescent="0.2">
      <c r="A575" s="2" t="s">
        <v>399</v>
      </c>
      <c r="B575" s="4" t="s">
        <v>367</v>
      </c>
      <c r="C575" s="4" t="s">
        <v>397</v>
      </c>
      <c r="D575" s="3">
        <f>D576</f>
        <v>600000</v>
      </c>
      <c r="E575" s="3">
        <f t="shared" si="230"/>
        <v>0</v>
      </c>
      <c r="F575" s="3">
        <f t="shared" si="230"/>
        <v>0</v>
      </c>
    </row>
    <row r="576" spans="1:6" ht="37.5" customHeight="1" x14ac:dyDescent="0.2">
      <c r="A576" s="2" t="s">
        <v>427</v>
      </c>
      <c r="B576" s="4" t="s">
        <v>367</v>
      </c>
      <c r="C576" s="4" t="s">
        <v>424</v>
      </c>
      <c r="D576" s="3">
        <v>600000</v>
      </c>
      <c r="E576" s="3">
        <v>0</v>
      </c>
      <c r="F576" s="3">
        <v>0</v>
      </c>
    </row>
    <row r="577" spans="1:6" ht="115.5" customHeight="1" x14ac:dyDescent="0.2">
      <c r="A577" s="2" t="s">
        <v>462</v>
      </c>
      <c r="B577" s="4" t="s">
        <v>463</v>
      </c>
      <c r="C577" s="4" t="s">
        <v>379</v>
      </c>
      <c r="D577" s="3">
        <f>D578</f>
        <v>328582.09999999998</v>
      </c>
      <c r="E577" s="3">
        <f t="shared" ref="E577:F578" si="231">E578</f>
        <v>0</v>
      </c>
      <c r="F577" s="3">
        <f t="shared" si="231"/>
        <v>0</v>
      </c>
    </row>
    <row r="578" spans="1:6" ht="105.75" customHeight="1" x14ac:dyDescent="0.2">
      <c r="A578" s="2" t="s">
        <v>411</v>
      </c>
      <c r="B578" s="4" t="s">
        <v>463</v>
      </c>
      <c r="C578" s="4" t="s">
        <v>405</v>
      </c>
      <c r="D578" s="3">
        <f>D579</f>
        <v>328582.09999999998</v>
      </c>
      <c r="E578" s="3">
        <f t="shared" si="231"/>
        <v>0</v>
      </c>
      <c r="F578" s="3">
        <f t="shared" si="231"/>
        <v>0</v>
      </c>
    </row>
    <row r="579" spans="1:6" ht="37.5" customHeight="1" x14ac:dyDescent="0.2">
      <c r="A579" s="2" t="s">
        <v>422</v>
      </c>
      <c r="B579" s="4" t="s">
        <v>463</v>
      </c>
      <c r="C579" s="4" t="s">
        <v>421</v>
      </c>
      <c r="D579" s="3">
        <v>328582.09999999998</v>
      </c>
      <c r="E579" s="3">
        <v>0</v>
      </c>
      <c r="F579" s="3">
        <v>0</v>
      </c>
    </row>
    <row r="580" spans="1:6" ht="100.5" customHeight="1" x14ac:dyDescent="0.2">
      <c r="A580" s="2" t="s">
        <v>465</v>
      </c>
      <c r="B580" s="4" t="s">
        <v>464</v>
      </c>
      <c r="C580" s="4" t="s">
        <v>379</v>
      </c>
      <c r="D580" s="3">
        <f>D581</f>
        <v>809215.8</v>
      </c>
      <c r="E580" s="3">
        <f t="shared" ref="E580:F581" si="232">E581</f>
        <v>0</v>
      </c>
      <c r="F580" s="3">
        <f t="shared" si="232"/>
        <v>0</v>
      </c>
    </row>
    <row r="581" spans="1:6" ht="96" customHeight="1" x14ac:dyDescent="0.2">
      <c r="A581" s="2" t="s">
        <v>411</v>
      </c>
      <c r="B581" s="4" t="s">
        <v>464</v>
      </c>
      <c r="C581" s="4" t="s">
        <v>405</v>
      </c>
      <c r="D581" s="3">
        <f>D582</f>
        <v>809215.8</v>
      </c>
      <c r="E581" s="3">
        <f t="shared" si="232"/>
        <v>0</v>
      </c>
      <c r="F581" s="3">
        <f t="shared" si="232"/>
        <v>0</v>
      </c>
    </row>
    <row r="582" spans="1:6" ht="37.5" customHeight="1" x14ac:dyDescent="0.2">
      <c r="A582" s="2" t="s">
        <v>422</v>
      </c>
      <c r="B582" s="4" t="s">
        <v>464</v>
      </c>
      <c r="C582" s="4" t="s">
        <v>421</v>
      </c>
      <c r="D582" s="3">
        <v>809215.8</v>
      </c>
      <c r="E582" s="3">
        <v>0</v>
      </c>
      <c r="F582" s="3">
        <v>0</v>
      </c>
    </row>
    <row r="583" spans="1:6" ht="101.25" customHeight="1" x14ac:dyDescent="0.2">
      <c r="A583" s="2" t="s">
        <v>324</v>
      </c>
      <c r="B583" s="4" t="s">
        <v>326</v>
      </c>
      <c r="C583" s="4" t="s">
        <v>379</v>
      </c>
      <c r="D583" s="3">
        <f>D584+D586</f>
        <v>301813.5</v>
      </c>
      <c r="E583" s="3">
        <f t="shared" ref="E583:F583" si="233">E584+E586</f>
        <v>0</v>
      </c>
      <c r="F583" s="3">
        <f t="shared" si="233"/>
        <v>0</v>
      </c>
    </row>
    <row r="584" spans="1:6" ht="101.25" customHeight="1" x14ac:dyDescent="0.2">
      <c r="A584" s="2" t="s">
        <v>411</v>
      </c>
      <c r="B584" s="4" t="s">
        <v>326</v>
      </c>
      <c r="C584" s="4" t="s">
        <v>405</v>
      </c>
      <c r="D584" s="3">
        <f>D585</f>
        <v>301813.5</v>
      </c>
      <c r="E584" s="3">
        <f t="shared" ref="E584:F584" si="234">E585</f>
        <v>0</v>
      </c>
      <c r="F584" s="3">
        <f t="shared" si="234"/>
        <v>0</v>
      </c>
    </row>
    <row r="585" spans="1:6" ht="42.75" customHeight="1" x14ac:dyDescent="0.2">
      <c r="A585" s="2" t="s">
        <v>422</v>
      </c>
      <c r="B585" s="4" t="s">
        <v>326</v>
      </c>
      <c r="C585" s="4" t="s">
        <v>421</v>
      </c>
      <c r="D585" s="3">
        <v>301813.5</v>
      </c>
      <c r="E585" s="3">
        <v>0</v>
      </c>
      <c r="F585" s="3">
        <v>0</v>
      </c>
    </row>
    <row r="586" spans="1:6" ht="40.5" hidden="1" customHeight="1" x14ac:dyDescent="0.2">
      <c r="A586" s="2" t="s">
        <v>413</v>
      </c>
      <c r="B586" s="4" t="s">
        <v>326</v>
      </c>
      <c r="C586" s="4" t="s">
        <v>407</v>
      </c>
      <c r="D586" s="3">
        <f>D587</f>
        <v>0</v>
      </c>
      <c r="E586" s="3">
        <f t="shared" ref="E586:F586" si="235">E587</f>
        <v>0</v>
      </c>
      <c r="F586" s="3">
        <f t="shared" si="235"/>
        <v>0</v>
      </c>
    </row>
    <row r="587" spans="1:6" ht="54.75" hidden="1" customHeight="1" x14ac:dyDescent="0.2">
      <c r="A587" s="2" t="s">
        <v>414</v>
      </c>
      <c r="B587" s="4" t="s">
        <v>326</v>
      </c>
      <c r="C587" s="4" t="s">
        <v>408</v>
      </c>
      <c r="D587" s="3"/>
      <c r="E587" s="3"/>
      <c r="F587" s="3"/>
    </row>
    <row r="588" spans="1:6" ht="117" hidden="1" customHeight="1" x14ac:dyDescent="0.2">
      <c r="A588" s="2" t="s">
        <v>325</v>
      </c>
      <c r="B588" s="4" t="s">
        <v>327</v>
      </c>
      <c r="C588" s="4" t="s">
        <v>379</v>
      </c>
      <c r="D588" s="3">
        <f>D589</f>
        <v>0</v>
      </c>
      <c r="E588" s="3">
        <f t="shared" ref="E588:F589" si="236">E589</f>
        <v>0</v>
      </c>
      <c r="F588" s="3">
        <f t="shared" si="236"/>
        <v>0</v>
      </c>
    </row>
    <row r="589" spans="1:6" ht="35.25" hidden="1" customHeight="1" x14ac:dyDescent="0.2">
      <c r="A589" s="2" t="s">
        <v>413</v>
      </c>
      <c r="B589" s="4" t="s">
        <v>327</v>
      </c>
      <c r="C589" s="4" t="s">
        <v>407</v>
      </c>
      <c r="D589" s="3">
        <f>D590</f>
        <v>0</v>
      </c>
      <c r="E589" s="3">
        <f t="shared" si="236"/>
        <v>0</v>
      </c>
      <c r="F589" s="3">
        <f t="shared" si="236"/>
        <v>0</v>
      </c>
    </row>
    <row r="590" spans="1:6" ht="57.75" hidden="1" customHeight="1" x14ac:dyDescent="0.2">
      <c r="A590" s="2" t="s">
        <v>414</v>
      </c>
      <c r="B590" s="4" t="s">
        <v>327</v>
      </c>
      <c r="C590" s="4" t="s">
        <v>408</v>
      </c>
      <c r="D590" s="3"/>
      <c r="E590" s="3"/>
      <c r="F590" s="3"/>
    </row>
    <row r="591" spans="1:6" ht="102.75" customHeight="1" x14ac:dyDescent="0.2">
      <c r="A591" s="2" t="s">
        <v>132</v>
      </c>
      <c r="B591" s="4" t="s">
        <v>131</v>
      </c>
      <c r="C591" s="4" t="s">
        <v>379</v>
      </c>
      <c r="D591" s="3">
        <f>D592+D594</f>
        <v>1701776</v>
      </c>
      <c r="E591" s="3">
        <f t="shared" ref="E591:F591" si="237">E592+E594</f>
        <v>1721273</v>
      </c>
      <c r="F591" s="3">
        <f t="shared" si="237"/>
        <v>1790124</v>
      </c>
    </row>
    <row r="592" spans="1:6" ht="102.75" customHeight="1" x14ac:dyDescent="0.2">
      <c r="A592" s="2" t="s">
        <v>411</v>
      </c>
      <c r="B592" s="4" t="s">
        <v>131</v>
      </c>
      <c r="C592" s="4" t="s">
        <v>405</v>
      </c>
      <c r="D592" s="3">
        <f>D593</f>
        <v>1681776</v>
      </c>
      <c r="E592" s="3">
        <f t="shared" ref="E592:F592" si="238">E593</f>
        <v>1721273</v>
      </c>
      <c r="F592" s="3">
        <f t="shared" si="238"/>
        <v>1790124</v>
      </c>
    </row>
    <row r="593" spans="1:6" ht="40.5" customHeight="1" x14ac:dyDescent="0.2">
      <c r="A593" s="2" t="s">
        <v>422</v>
      </c>
      <c r="B593" s="4" t="s">
        <v>131</v>
      </c>
      <c r="C593" s="4" t="s">
        <v>421</v>
      </c>
      <c r="D593" s="3">
        <v>1681776</v>
      </c>
      <c r="E593" s="3">
        <v>1721273</v>
      </c>
      <c r="F593" s="3">
        <v>1790124</v>
      </c>
    </row>
    <row r="594" spans="1:6" ht="40.5" customHeight="1" x14ac:dyDescent="0.2">
      <c r="A594" s="2" t="s">
        <v>413</v>
      </c>
      <c r="B594" s="4" t="s">
        <v>131</v>
      </c>
      <c r="C594" s="4" t="s">
        <v>407</v>
      </c>
      <c r="D594" s="3">
        <f>D595</f>
        <v>20000</v>
      </c>
      <c r="E594" s="3">
        <f t="shared" ref="E594:F594" si="239">E595</f>
        <v>0</v>
      </c>
      <c r="F594" s="3">
        <f t="shared" si="239"/>
        <v>0</v>
      </c>
    </row>
    <row r="595" spans="1:6" ht="54.75" customHeight="1" x14ac:dyDescent="0.2">
      <c r="A595" s="2" t="s">
        <v>414</v>
      </c>
      <c r="B595" s="4" t="s">
        <v>131</v>
      </c>
      <c r="C595" s="4" t="s">
        <v>408</v>
      </c>
      <c r="D595" s="3">
        <v>20000</v>
      </c>
      <c r="E595" s="3">
        <v>0</v>
      </c>
      <c r="F595" s="3">
        <v>0</v>
      </c>
    </row>
    <row r="596" spans="1:6" ht="100.5" customHeight="1" x14ac:dyDescent="0.2">
      <c r="A596" s="2" t="s">
        <v>133</v>
      </c>
      <c r="B596" s="4" t="s">
        <v>134</v>
      </c>
      <c r="C596" s="4" t="s">
        <v>379</v>
      </c>
      <c r="D596" s="3">
        <f>D597</f>
        <v>1212738</v>
      </c>
      <c r="E596" s="3">
        <f t="shared" ref="E596:F597" si="240">E597</f>
        <v>1226738</v>
      </c>
      <c r="F596" s="3">
        <f t="shared" si="240"/>
        <v>1275806</v>
      </c>
    </row>
    <row r="597" spans="1:6" ht="100.5" customHeight="1" x14ac:dyDescent="0.2">
      <c r="A597" s="2" t="s">
        <v>411</v>
      </c>
      <c r="B597" s="4" t="s">
        <v>134</v>
      </c>
      <c r="C597" s="4" t="s">
        <v>405</v>
      </c>
      <c r="D597" s="3">
        <f>D598</f>
        <v>1212738</v>
      </c>
      <c r="E597" s="3">
        <f t="shared" si="240"/>
        <v>1226738</v>
      </c>
      <c r="F597" s="3">
        <f t="shared" si="240"/>
        <v>1275806</v>
      </c>
    </row>
    <row r="598" spans="1:6" ht="39" customHeight="1" x14ac:dyDescent="0.2">
      <c r="A598" s="2" t="s">
        <v>422</v>
      </c>
      <c r="B598" s="4" t="s">
        <v>134</v>
      </c>
      <c r="C598" s="4" t="s">
        <v>421</v>
      </c>
      <c r="D598" s="3">
        <v>1212738</v>
      </c>
      <c r="E598" s="3">
        <v>1226738</v>
      </c>
      <c r="F598" s="3">
        <v>1275806</v>
      </c>
    </row>
    <row r="599" spans="1:6" ht="64.5" customHeight="1" x14ac:dyDescent="0.2">
      <c r="A599" s="2" t="s">
        <v>486</v>
      </c>
      <c r="B599" s="4" t="s">
        <v>77</v>
      </c>
      <c r="C599" s="4" t="s">
        <v>379</v>
      </c>
      <c r="D599" s="3">
        <f>D600</f>
        <v>3391798.86</v>
      </c>
      <c r="E599" s="3">
        <f t="shared" ref="E599:F600" si="241">E600</f>
        <v>3391798.86</v>
      </c>
      <c r="F599" s="3">
        <f t="shared" si="241"/>
        <v>3391798.86</v>
      </c>
    </row>
    <row r="600" spans="1:6" ht="46.5" customHeight="1" x14ac:dyDescent="0.2">
      <c r="A600" s="2" t="s">
        <v>413</v>
      </c>
      <c r="B600" s="4" t="s">
        <v>77</v>
      </c>
      <c r="C600" s="4" t="s">
        <v>407</v>
      </c>
      <c r="D600" s="3">
        <f>D601</f>
        <v>3391798.86</v>
      </c>
      <c r="E600" s="3">
        <f t="shared" si="241"/>
        <v>3391798.86</v>
      </c>
      <c r="F600" s="3">
        <f t="shared" si="241"/>
        <v>3391798.86</v>
      </c>
    </row>
    <row r="601" spans="1:6" ht="54" customHeight="1" x14ac:dyDescent="0.2">
      <c r="A601" s="2" t="s">
        <v>414</v>
      </c>
      <c r="B601" s="4" t="s">
        <v>77</v>
      </c>
      <c r="C601" s="4" t="s">
        <v>408</v>
      </c>
      <c r="D601" s="3">
        <v>3391798.86</v>
      </c>
      <c r="E601" s="3">
        <v>3391798.86</v>
      </c>
      <c r="F601" s="3">
        <v>3391798.86</v>
      </c>
    </row>
    <row r="602" spans="1:6" ht="64.5" customHeight="1" x14ac:dyDescent="0.2">
      <c r="A602" s="2" t="s">
        <v>114</v>
      </c>
      <c r="B602" s="4" t="s">
        <v>92</v>
      </c>
      <c r="C602" s="4" t="s">
        <v>379</v>
      </c>
      <c r="D602" s="3">
        <f>D603+D605</f>
        <v>19243064.369999997</v>
      </c>
      <c r="E602" s="3">
        <f t="shared" ref="E602:F602" si="242">E603+E605</f>
        <v>0</v>
      </c>
      <c r="F602" s="3">
        <f t="shared" si="242"/>
        <v>0</v>
      </c>
    </row>
    <row r="603" spans="1:6" ht="34.5" customHeight="1" x14ac:dyDescent="0.2">
      <c r="A603" s="2" t="s">
        <v>413</v>
      </c>
      <c r="B603" s="4" t="s">
        <v>92</v>
      </c>
      <c r="C603" s="4" t="s">
        <v>407</v>
      </c>
      <c r="D603" s="3">
        <f>D604</f>
        <v>320000</v>
      </c>
      <c r="E603" s="3">
        <f t="shared" ref="E603:F603" si="243">E604</f>
        <v>0</v>
      </c>
      <c r="F603" s="3">
        <f t="shared" si="243"/>
        <v>0</v>
      </c>
    </row>
    <row r="604" spans="1:6" ht="53.25" customHeight="1" x14ac:dyDescent="0.2">
      <c r="A604" s="2" t="s">
        <v>414</v>
      </c>
      <c r="B604" s="4" t="s">
        <v>92</v>
      </c>
      <c r="C604" s="4" t="s">
        <v>408</v>
      </c>
      <c r="D604" s="3">
        <v>320000</v>
      </c>
      <c r="E604" s="3">
        <v>0</v>
      </c>
      <c r="F604" s="3">
        <v>0</v>
      </c>
    </row>
    <row r="605" spans="1:6" ht="36.75" customHeight="1" x14ac:dyDescent="0.2">
      <c r="A605" s="2" t="s">
        <v>399</v>
      </c>
      <c r="B605" s="4" t="s">
        <v>92</v>
      </c>
      <c r="C605" s="4" t="s">
        <v>397</v>
      </c>
      <c r="D605" s="3">
        <f>SUM(D606:D607)</f>
        <v>18923064.369999997</v>
      </c>
      <c r="E605" s="3">
        <f t="shared" ref="E605:F605" si="244">SUM(E606:E607)</f>
        <v>0</v>
      </c>
      <c r="F605" s="3">
        <f t="shared" si="244"/>
        <v>0</v>
      </c>
    </row>
    <row r="606" spans="1:6" ht="36.75" customHeight="1" x14ac:dyDescent="0.2">
      <c r="A606" s="2" t="s">
        <v>427</v>
      </c>
      <c r="B606" s="4" t="s">
        <v>92</v>
      </c>
      <c r="C606" s="4" t="s">
        <v>424</v>
      </c>
      <c r="D606" s="3">
        <v>14923064.369999999</v>
      </c>
      <c r="E606" s="3">
        <v>0</v>
      </c>
      <c r="F606" s="3">
        <v>0</v>
      </c>
    </row>
    <row r="607" spans="1:6" ht="36.75" customHeight="1" x14ac:dyDescent="0.2">
      <c r="A607" s="2" t="s">
        <v>400</v>
      </c>
      <c r="B607" s="4" t="s">
        <v>92</v>
      </c>
      <c r="C607" s="4" t="s">
        <v>398</v>
      </c>
      <c r="D607" s="3">
        <v>4000000</v>
      </c>
      <c r="E607" s="3">
        <v>0</v>
      </c>
      <c r="F607" s="3">
        <v>0</v>
      </c>
    </row>
    <row r="608" spans="1:6" ht="79.5" customHeight="1" x14ac:dyDescent="0.2">
      <c r="A608" s="35" t="s">
        <v>78</v>
      </c>
      <c r="B608" s="29" t="s">
        <v>79</v>
      </c>
      <c r="C608" s="29" t="s">
        <v>379</v>
      </c>
      <c r="D608" s="30">
        <f>D609+D611</f>
        <v>1208033</v>
      </c>
      <c r="E608" s="30">
        <f t="shared" ref="E608:F608" si="245">E609+E611</f>
        <v>1219463</v>
      </c>
      <c r="F608" s="30">
        <f t="shared" si="245"/>
        <v>1265642</v>
      </c>
    </row>
    <row r="609" spans="1:6" ht="105" customHeight="1" x14ac:dyDescent="0.2">
      <c r="A609" s="9" t="s">
        <v>411</v>
      </c>
      <c r="B609" s="10" t="s">
        <v>79</v>
      </c>
      <c r="C609" s="10" t="s">
        <v>405</v>
      </c>
      <c r="D609" s="11">
        <f>D610</f>
        <v>1037508</v>
      </c>
      <c r="E609" s="11">
        <f t="shared" ref="E609:F609" si="246">E610</f>
        <v>912000</v>
      </c>
      <c r="F609" s="11">
        <f t="shared" si="246"/>
        <v>947000</v>
      </c>
    </row>
    <row r="610" spans="1:6" ht="36" customHeight="1" x14ac:dyDescent="0.2">
      <c r="A610" s="9" t="s">
        <v>422</v>
      </c>
      <c r="B610" s="10" t="s">
        <v>79</v>
      </c>
      <c r="C610" s="10" t="s">
        <v>421</v>
      </c>
      <c r="D610" s="11">
        <f>1027508+10000</f>
        <v>1037508</v>
      </c>
      <c r="E610" s="11">
        <v>912000</v>
      </c>
      <c r="F610" s="11">
        <v>947000</v>
      </c>
    </row>
    <row r="611" spans="1:6" ht="36" customHeight="1" x14ac:dyDescent="0.2">
      <c r="A611" s="9" t="s">
        <v>413</v>
      </c>
      <c r="B611" s="10" t="s">
        <v>79</v>
      </c>
      <c r="C611" s="10" t="s">
        <v>407</v>
      </c>
      <c r="D611" s="11">
        <f>D612</f>
        <v>170525</v>
      </c>
      <c r="E611" s="11">
        <f t="shared" ref="E611:F611" si="247">E612</f>
        <v>307463</v>
      </c>
      <c r="F611" s="11">
        <f t="shared" si="247"/>
        <v>318642</v>
      </c>
    </row>
    <row r="612" spans="1:6" ht="50.25" customHeight="1" x14ac:dyDescent="0.2">
      <c r="A612" s="9" t="s">
        <v>414</v>
      </c>
      <c r="B612" s="10" t="s">
        <v>79</v>
      </c>
      <c r="C612" s="10" t="s">
        <v>408</v>
      </c>
      <c r="D612" s="11">
        <f>180525-10000</f>
        <v>170525</v>
      </c>
      <c r="E612" s="11">
        <v>307463</v>
      </c>
      <c r="F612" s="11">
        <v>318642</v>
      </c>
    </row>
    <row r="613" spans="1:6" ht="83.25" customHeight="1" x14ac:dyDescent="0.2">
      <c r="A613" s="9" t="s">
        <v>487</v>
      </c>
      <c r="B613" s="10" t="s">
        <v>97</v>
      </c>
      <c r="C613" s="10" t="s">
        <v>379</v>
      </c>
      <c r="D613" s="11">
        <f>D614</f>
        <v>3387.08</v>
      </c>
      <c r="E613" s="11">
        <f t="shared" ref="E613:F614" si="248">E614</f>
        <v>3387.08</v>
      </c>
      <c r="F613" s="11">
        <f t="shared" si="248"/>
        <v>3387.08</v>
      </c>
    </row>
    <row r="614" spans="1:6" ht="39" customHeight="1" x14ac:dyDescent="0.2">
      <c r="A614" s="12" t="s">
        <v>413</v>
      </c>
      <c r="B614" s="13" t="s">
        <v>97</v>
      </c>
      <c r="C614" s="13" t="s">
        <v>407</v>
      </c>
      <c r="D614" s="17">
        <f>D615</f>
        <v>3387.08</v>
      </c>
      <c r="E614" s="17">
        <f t="shared" si="248"/>
        <v>3387.08</v>
      </c>
      <c r="F614" s="17">
        <f t="shared" si="248"/>
        <v>3387.08</v>
      </c>
    </row>
    <row r="615" spans="1:6" ht="53.25" customHeight="1" x14ac:dyDescent="0.2">
      <c r="A615" s="12" t="s">
        <v>414</v>
      </c>
      <c r="B615" s="13" t="s">
        <v>97</v>
      </c>
      <c r="C615" s="13" t="s">
        <v>408</v>
      </c>
      <c r="D615" s="17">
        <v>3387.08</v>
      </c>
      <c r="E615" s="11">
        <v>3387.08</v>
      </c>
      <c r="F615" s="11">
        <v>3387.08</v>
      </c>
    </row>
    <row r="616" spans="1:6" ht="69.75" customHeight="1" x14ac:dyDescent="0.2">
      <c r="A616" s="12" t="s">
        <v>100</v>
      </c>
      <c r="B616" s="13" t="s">
        <v>101</v>
      </c>
      <c r="C616" s="13" t="s">
        <v>379</v>
      </c>
      <c r="D616" s="17">
        <f>D617+D619</f>
        <v>3874325</v>
      </c>
      <c r="E616" s="17">
        <f t="shared" ref="E616:F616" si="249">E617+E619</f>
        <v>3910704</v>
      </c>
      <c r="F616" s="17">
        <f t="shared" si="249"/>
        <v>4057676</v>
      </c>
    </row>
    <row r="617" spans="1:6" ht="102" customHeight="1" x14ac:dyDescent="0.2">
      <c r="A617" s="9" t="s">
        <v>411</v>
      </c>
      <c r="B617" s="13" t="s">
        <v>101</v>
      </c>
      <c r="C617" s="13" t="s">
        <v>405</v>
      </c>
      <c r="D617" s="17">
        <f>D618</f>
        <v>3660128.46</v>
      </c>
      <c r="E617" s="17">
        <f t="shared" ref="E617:F617" si="250">E618</f>
        <v>3031000</v>
      </c>
      <c r="F617" s="17">
        <f t="shared" si="250"/>
        <v>3152000</v>
      </c>
    </row>
    <row r="618" spans="1:6" ht="35.25" customHeight="1" x14ac:dyDescent="0.2">
      <c r="A618" s="9" t="s">
        <v>422</v>
      </c>
      <c r="B618" s="13" t="s">
        <v>101</v>
      </c>
      <c r="C618" s="13" t="s">
        <v>421</v>
      </c>
      <c r="D618" s="17">
        <v>3660128.46</v>
      </c>
      <c r="E618" s="11">
        <v>3031000</v>
      </c>
      <c r="F618" s="11">
        <v>3152000</v>
      </c>
    </row>
    <row r="619" spans="1:6" ht="33.75" customHeight="1" x14ac:dyDescent="0.2">
      <c r="A619" s="9" t="s">
        <v>413</v>
      </c>
      <c r="B619" s="13" t="s">
        <v>101</v>
      </c>
      <c r="C619" s="13" t="s">
        <v>407</v>
      </c>
      <c r="D619" s="17">
        <f>D620</f>
        <v>214196.54</v>
      </c>
      <c r="E619" s="17">
        <f t="shared" ref="E619:F619" si="251">E620</f>
        <v>879704</v>
      </c>
      <c r="F619" s="17">
        <f t="shared" si="251"/>
        <v>905676</v>
      </c>
    </row>
    <row r="620" spans="1:6" ht="54.75" customHeight="1" x14ac:dyDescent="0.2">
      <c r="A620" s="9" t="s">
        <v>414</v>
      </c>
      <c r="B620" s="13" t="s">
        <v>101</v>
      </c>
      <c r="C620" s="13" t="s">
        <v>408</v>
      </c>
      <c r="D620" s="17">
        <v>214196.54</v>
      </c>
      <c r="E620" s="11">
        <v>879704</v>
      </c>
      <c r="F620" s="11">
        <v>905676</v>
      </c>
    </row>
    <row r="621" spans="1:6" ht="69.75" customHeight="1" x14ac:dyDescent="0.2">
      <c r="A621" s="34" t="s">
        <v>127</v>
      </c>
      <c r="B621" s="13" t="s">
        <v>126</v>
      </c>
      <c r="C621" s="13" t="s">
        <v>379</v>
      </c>
      <c r="D621" s="17">
        <f>D622+D624</f>
        <v>1132162</v>
      </c>
      <c r="E621" s="17">
        <f t="shared" ref="E621:F621" si="252">E622+E624</f>
        <v>679378</v>
      </c>
      <c r="F621" s="17">
        <f t="shared" si="252"/>
        <v>704628</v>
      </c>
    </row>
    <row r="622" spans="1:6" ht="98.25" customHeight="1" x14ac:dyDescent="0.2">
      <c r="A622" s="31" t="s">
        <v>411</v>
      </c>
      <c r="B622" s="13" t="s">
        <v>126</v>
      </c>
      <c r="C622" s="13" t="s">
        <v>405</v>
      </c>
      <c r="D622" s="17">
        <f>D623</f>
        <v>1124180</v>
      </c>
      <c r="E622" s="17">
        <f t="shared" ref="E622:F622" si="253">E623</f>
        <v>679378</v>
      </c>
      <c r="F622" s="17">
        <f t="shared" si="253"/>
        <v>704628</v>
      </c>
    </row>
    <row r="623" spans="1:6" ht="36" customHeight="1" x14ac:dyDescent="0.2">
      <c r="A623" s="31" t="s">
        <v>422</v>
      </c>
      <c r="B623" s="13" t="s">
        <v>126</v>
      </c>
      <c r="C623" s="13" t="s">
        <v>421</v>
      </c>
      <c r="D623" s="17">
        <v>1124180</v>
      </c>
      <c r="E623" s="11">
        <v>679378</v>
      </c>
      <c r="F623" s="11">
        <v>704628</v>
      </c>
    </row>
    <row r="624" spans="1:6" ht="37.5" customHeight="1" x14ac:dyDescent="0.2">
      <c r="A624" s="31" t="s">
        <v>413</v>
      </c>
      <c r="B624" s="13" t="s">
        <v>126</v>
      </c>
      <c r="C624" s="13" t="s">
        <v>407</v>
      </c>
      <c r="D624" s="17">
        <f>D625</f>
        <v>7982</v>
      </c>
      <c r="E624" s="17">
        <f t="shared" ref="E624:F624" si="254">E625</f>
        <v>0</v>
      </c>
      <c r="F624" s="17">
        <f t="shared" si="254"/>
        <v>0</v>
      </c>
    </row>
    <row r="625" spans="1:6" ht="51" customHeight="1" x14ac:dyDescent="0.2">
      <c r="A625" s="31" t="s">
        <v>414</v>
      </c>
      <c r="B625" s="13" t="s">
        <v>126</v>
      </c>
      <c r="C625" s="13" t="s">
        <v>408</v>
      </c>
      <c r="D625" s="17">
        <v>7982</v>
      </c>
      <c r="E625" s="11">
        <v>0</v>
      </c>
      <c r="F625" s="11">
        <v>0</v>
      </c>
    </row>
    <row r="626" spans="1:6" ht="69.75" customHeight="1" x14ac:dyDescent="0.2">
      <c r="A626" s="33" t="s">
        <v>390</v>
      </c>
      <c r="B626" s="13" t="s">
        <v>391</v>
      </c>
      <c r="C626" s="13" t="s">
        <v>379</v>
      </c>
      <c r="D626" s="17">
        <f>D627+D629+D631+D633</f>
        <v>45128009.529999994</v>
      </c>
      <c r="E626" s="17">
        <f t="shared" ref="E626:F626" si="255">E627+E629+E631+E633</f>
        <v>0</v>
      </c>
      <c r="F626" s="17">
        <f t="shared" si="255"/>
        <v>0</v>
      </c>
    </row>
    <row r="627" spans="1:6" ht="96.75" customHeight="1" x14ac:dyDescent="0.2">
      <c r="A627" s="31" t="s">
        <v>411</v>
      </c>
      <c r="B627" s="13" t="s">
        <v>391</v>
      </c>
      <c r="C627" s="13" t="s">
        <v>405</v>
      </c>
      <c r="D627" s="17">
        <f>D628</f>
        <v>1341229.3799999999</v>
      </c>
      <c r="E627" s="17">
        <f t="shared" ref="E627:F627" si="256">E628</f>
        <v>0</v>
      </c>
      <c r="F627" s="17">
        <f t="shared" si="256"/>
        <v>0</v>
      </c>
    </row>
    <row r="628" spans="1:6" ht="39.75" customHeight="1" x14ac:dyDescent="0.2">
      <c r="A628" s="31" t="s">
        <v>422</v>
      </c>
      <c r="B628" s="13" t="s">
        <v>391</v>
      </c>
      <c r="C628" s="13" t="s">
        <v>421</v>
      </c>
      <c r="D628" s="17">
        <v>1341229.3799999999</v>
      </c>
      <c r="E628" s="11">
        <v>0</v>
      </c>
      <c r="F628" s="11">
        <v>0</v>
      </c>
    </row>
    <row r="629" spans="1:6" ht="41.25" customHeight="1" x14ac:dyDescent="0.2">
      <c r="A629" s="31" t="s">
        <v>413</v>
      </c>
      <c r="B629" s="13" t="s">
        <v>391</v>
      </c>
      <c r="C629" s="13" t="s">
        <v>407</v>
      </c>
      <c r="D629" s="17">
        <f>D630</f>
        <v>5267993.3499999996</v>
      </c>
      <c r="E629" s="17">
        <f t="shared" ref="E629:F629" si="257">E630</f>
        <v>0</v>
      </c>
      <c r="F629" s="17">
        <f t="shared" si="257"/>
        <v>0</v>
      </c>
    </row>
    <row r="630" spans="1:6" ht="51.75" customHeight="1" x14ac:dyDescent="0.2">
      <c r="A630" s="31" t="s">
        <v>414</v>
      </c>
      <c r="B630" s="13" t="s">
        <v>391</v>
      </c>
      <c r="C630" s="13" t="s">
        <v>408</v>
      </c>
      <c r="D630" s="17">
        <v>5267993.3499999996</v>
      </c>
      <c r="E630" s="11">
        <v>0</v>
      </c>
      <c r="F630" s="11">
        <v>0</v>
      </c>
    </row>
    <row r="631" spans="1:6" ht="37.5" hidden="1" customHeight="1" x14ac:dyDescent="0.2">
      <c r="A631" s="31" t="s">
        <v>399</v>
      </c>
      <c r="B631" s="13" t="s">
        <v>391</v>
      </c>
      <c r="C631" s="13" t="s">
        <v>397</v>
      </c>
      <c r="D631" s="17">
        <f>D632</f>
        <v>0</v>
      </c>
      <c r="E631" s="17">
        <f t="shared" ref="E631:F631" si="258">E632</f>
        <v>0</v>
      </c>
      <c r="F631" s="17">
        <f t="shared" si="258"/>
        <v>0</v>
      </c>
    </row>
    <row r="632" spans="1:6" ht="33.75" hidden="1" customHeight="1" x14ac:dyDescent="0.2">
      <c r="A632" s="31" t="s">
        <v>400</v>
      </c>
      <c r="B632" s="13" t="s">
        <v>391</v>
      </c>
      <c r="C632" s="13" t="s">
        <v>398</v>
      </c>
      <c r="D632" s="17">
        <v>0</v>
      </c>
      <c r="E632" s="11">
        <v>0</v>
      </c>
      <c r="F632" s="11">
        <v>0</v>
      </c>
    </row>
    <row r="633" spans="1:6" ht="54" customHeight="1" x14ac:dyDescent="0.2">
      <c r="A633" s="31" t="s">
        <v>429</v>
      </c>
      <c r="B633" s="13" t="s">
        <v>391</v>
      </c>
      <c r="C633" s="13" t="s">
        <v>425</v>
      </c>
      <c r="D633" s="17">
        <f>D634</f>
        <v>38518786.799999997</v>
      </c>
      <c r="E633" s="17">
        <f t="shared" ref="E633:F633" si="259">E634</f>
        <v>0</v>
      </c>
      <c r="F633" s="17">
        <f t="shared" si="259"/>
        <v>0</v>
      </c>
    </row>
    <row r="634" spans="1:6" ht="22.5" customHeight="1" x14ac:dyDescent="0.2">
      <c r="A634" s="31" t="s">
        <v>430</v>
      </c>
      <c r="B634" s="13" t="s">
        <v>391</v>
      </c>
      <c r="C634" s="13" t="s">
        <v>426</v>
      </c>
      <c r="D634" s="17">
        <v>38518786.799999997</v>
      </c>
      <c r="E634" s="11">
        <v>0</v>
      </c>
      <c r="F634" s="11">
        <v>0</v>
      </c>
    </row>
    <row r="635" spans="1:6" ht="69.75" customHeight="1" x14ac:dyDescent="0.2">
      <c r="A635" s="27" t="s">
        <v>370</v>
      </c>
      <c r="B635" s="13" t="s">
        <v>369</v>
      </c>
      <c r="C635" s="13" t="s">
        <v>379</v>
      </c>
      <c r="D635" s="17">
        <f>D636</f>
        <v>4931187.83</v>
      </c>
      <c r="E635" s="17">
        <f t="shared" ref="E635:F636" si="260">E636</f>
        <v>0</v>
      </c>
      <c r="F635" s="17">
        <f t="shared" si="260"/>
        <v>0</v>
      </c>
    </row>
    <row r="636" spans="1:6" ht="39.75" customHeight="1" x14ac:dyDescent="0.2">
      <c r="A636" s="27" t="s">
        <v>413</v>
      </c>
      <c r="B636" s="13" t="s">
        <v>369</v>
      </c>
      <c r="C636" s="13" t="s">
        <v>407</v>
      </c>
      <c r="D636" s="17">
        <f>D637</f>
        <v>4931187.83</v>
      </c>
      <c r="E636" s="17">
        <f t="shared" si="260"/>
        <v>0</v>
      </c>
      <c r="F636" s="17">
        <f t="shared" si="260"/>
        <v>0</v>
      </c>
    </row>
    <row r="637" spans="1:6" ht="54" customHeight="1" x14ac:dyDescent="0.2">
      <c r="A637" s="27" t="s">
        <v>414</v>
      </c>
      <c r="B637" s="13" t="s">
        <v>369</v>
      </c>
      <c r="C637" s="13" t="s">
        <v>408</v>
      </c>
      <c r="D637" s="17">
        <v>4931187.83</v>
      </c>
      <c r="E637" s="11">
        <v>0</v>
      </c>
      <c r="F637" s="11">
        <v>0</v>
      </c>
    </row>
    <row r="638" spans="1:6" ht="84" customHeight="1" x14ac:dyDescent="0.2">
      <c r="A638" s="39" t="s">
        <v>488</v>
      </c>
      <c r="B638" s="13" t="s">
        <v>489</v>
      </c>
      <c r="C638" s="13" t="s">
        <v>379</v>
      </c>
      <c r="D638" s="17">
        <f>D639</f>
        <v>1224774</v>
      </c>
      <c r="E638" s="17">
        <f t="shared" ref="E638:F638" si="261">E639</f>
        <v>0</v>
      </c>
      <c r="F638" s="17">
        <f t="shared" si="261"/>
        <v>0</v>
      </c>
    </row>
    <row r="639" spans="1:6" ht="40.5" customHeight="1" x14ac:dyDescent="0.2">
      <c r="A639" s="27" t="s">
        <v>413</v>
      </c>
      <c r="B639" s="13" t="s">
        <v>489</v>
      </c>
      <c r="C639" s="13" t="s">
        <v>407</v>
      </c>
      <c r="D639" s="17">
        <f>D640</f>
        <v>1224774</v>
      </c>
      <c r="E639" s="17">
        <f t="shared" ref="E639:F639" si="262">E640</f>
        <v>0</v>
      </c>
      <c r="F639" s="17">
        <f t="shared" si="262"/>
        <v>0</v>
      </c>
    </row>
    <row r="640" spans="1:6" ht="54" customHeight="1" x14ac:dyDescent="0.2">
      <c r="A640" s="27" t="s">
        <v>414</v>
      </c>
      <c r="B640" s="13" t="s">
        <v>489</v>
      </c>
      <c r="C640" s="13" t="s">
        <v>408</v>
      </c>
      <c r="D640" s="17">
        <v>1224774</v>
      </c>
      <c r="E640" s="17">
        <v>0</v>
      </c>
      <c r="F640" s="17">
        <v>0</v>
      </c>
    </row>
    <row r="641" spans="1:6" ht="15" customHeight="1" x14ac:dyDescent="0.25">
      <c r="A641" s="51" t="s">
        <v>4</v>
      </c>
      <c r="B641" s="52"/>
      <c r="C641" s="28"/>
      <c r="D641" s="18">
        <f>D15+D447</f>
        <v>2020794466.3700001</v>
      </c>
      <c r="E641" s="18">
        <f>E15+E447</f>
        <v>1322306644.4399998</v>
      </c>
      <c r="F641" s="18">
        <f>F15+F447</f>
        <v>1389505247.6899998</v>
      </c>
    </row>
    <row r="642" spans="1:6" ht="18" customHeight="1" x14ac:dyDescent="0.2">
      <c r="A642" s="48"/>
      <c r="B642" s="48"/>
      <c r="C642" s="49"/>
      <c r="D642" s="49"/>
      <c r="E642" s="48"/>
      <c r="F642" s="8"/>
    </row>
  </sheetData>
  <mergeCells count="13">
    <mergeCell ref="A8:F8"/>
    <mergeCell ref="E2:F2"/>
    <mergeCell ref="E3:F3"/>
    <mergeCell ref="D11:F12"/>
    <mergeCell ref="A642:E642"/>
    <mergeCell ref="A10:E10"/>
    <mergeCell ref="A641:B641"/>
    <mergeCell ref="A9:F9"/>
    <mergeCell ref="A11:A13"/>
    <mergeCell ref="B11:B13"/>
    <mergeCell ref="C11:C13"/>
    <mergeCell ref="E5:F5"/>
    <mergeCell ref="E6:F6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  <headerFooter differentFirst="1">
    <oddHeader>&amp;R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2024-11-29T00:27:28Z</dcterms:modified>
</cp:coreProperties>
</file>